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12330"/>
  </bookViews>
  <sheets>
    <sheet name="Услуги" sheetId="6" r:id="rId1"/>
  </sheets>
  <calcPr calcId="144525"/>
</workbook>
</file>

<file path=xl/calcChain.xml><?xml version="1.0" encoding="utf-8"?>
<calcChain xmlns="http://schemas.openxmlformats.org/spreadsheetml/2006/main">
  <c r="J15" i="6" l="1"/>
  <c r="I15" i="6"/>
  <c r="J173" i="6"/>
  <c r="I173" i="6"/>
  <c r="J136" i="6"/>
  <c r="I136" i="6"/>
  <c r="I143" i="6"/>
  <c r="J143" i="6"/>
  <c r="I152" i="6"/>
  <c r="J152" i="6"/>
  <c r="J126" i="6"/>
  <c r="I126" i="6"/>
  <c r="J123" i="6"/>
  <c r="I123" i="6"/>
  <c r="J110" i="6"/>
  <c r="I110" i="6"/>
  <c r="J66" i="6"/>
  <c r="I66" i="6"/>
  <c r="J59" i="6"/>
  <c r="I59" i="6"/>
  <c r="J33" i="6"/>
  <c r="I33" i="6"/>
  <c r="J26" i="6"/>
  <c r="I26" i="6"/>
</calcChain>
</file>

<file path=xl/sharedStrings.xml><?xml version="1.0" encoding="utf-8"?>
<sst xmlns="http://schemas.openxmlformats.org/spreadsheetml/2006/main" count="800" uniqueCount="440">
  <si>
    <t>Код бюджетной классификации</t>
  </si>
  <si>
    <t>-</t>
  </si>
  <si>
    <t>10</t>
  </si>
  <si>
    <t>11</t>
  </si>
  <si>
    <t>13</t>
  </si>
  <si>
    <t>№ п/п</t>
  </si>
  <si>
    <t>Наименование государственной услуги (работы)</t>
  </si>
  <si>
    <t>Реестровый номер из базового перечня услуг (работ)</t>
  </si>
  <si>
    <t>Показатели, характеризующие объем государственной услуги (работы)</t>
  </si>
  <si>
    <t>Объем субсидий на финансовое обеспечение оказания государственных услуг (выполнения работ), тыс. руб.</t>
  </si>
  <si>
    <t>Показатель, характеризующий объем государственной услуги (работы)</t>
  </si>
  <si>
    <t>Единица измерения (по ОКЕИ)</t>
  </si>
  <si>
    <t>План на    2016 год</t>
  </si>
  <si>
    <t>Отчет за 2016 год</t>
  </si>
  <si>
    <t>Итого по министерству, ведомству</t>
  </si>
  <si>
    <t>Сведения о выполнении государственными учреждениями Карачаево-Черкесской Республики государственных заданий на оказание государственных услуг (выполнение работ), а также об объемах субсидий на финансовое обеспечение выполнения государственных заданий</t>
  </si>
  <si>
    <t>Министерство здравоохранения Карачаево-Черкесской Республики</t>
  </si>
  <si>
    <t>Министерство культуры Карачаево-Черкесской Республики</t>
  </si>
  <si>
    <t>Министерство образования и науки Карачаево-Черкесской Республики</t>
  </si>
  <si>
    <t>Министерство Карачаево-Черкесской Республики по делам национальностей, массовым коммуникациям и печати</t>
  </si>
  <si>
    <t>Министерство физической культуры и спорта Карачаево-Черкесской Республики</t>
  </si>
  <si>
    <t>Министерство промышленности и торговли Карачаево-Черкесской Республики</t>
  </si>
  <si>
    <t>Министерство труда и социального развития Карачаево-Черкесской Республики</t>
  </si>
  <si>
    <t>Управление Карачаево-Черкесской Республики по обеспечению мероприятий гражданской обороны, предупреждения и ликвидации чрезвычайных ситуаций и пожарной безопасности</t>
  </si>
  <si>
    <t>Управление Карачаево-Черкесской Республики по делам архивов</t>
  </si>
  <si>
    <t>836</t>
  </si>
  <si>
    <t>Управление ветеринарии Карачаево-Черкесской Республики</t>
  </si>
  <si>
    <t>Финансово-хозяйственное управление Главы и Правительства Карачаево-Черкесской Республики</t>
  </si>
  <si>
    <t>Управление лесами Карачаево-Черкесской Республики</t>
  </si>
  <si>
    <t>План на  2016 год по Закону КЧР от 30.12.2015 №108-HP в ред. от 23.12.2016 г. (уточненный)</t>
  </si>
  <si>
    <t>1</t>
  </si>
  <si>
    <t>2</t>
  </si>
  <si>
    <t>3</t>
  </si>
  <si>
    <t>Реализация дополнительных предпрофессиональных программ в области физической культуры и спорта</t>
  </si>
  <si>
    <t>910000000120001500311Д42001001300401008100101</t>
  </si>
  <si>
    <t>Количество занимающихся человек</t>
  </si>
  <si>
    <t>810 0702 1110192230 611</t>
  </si>
  <si>
    <t>Количество человек/часов</t>
  </si>
  <si>
    <t>Спортивная подготовка по олимпийским  видам - баскетбол</t>
  </si>
  <si>
    <t>910000000120001500330001000300000002001102101</t>
  </si>
  <si>
    <t>Число лиц, прошедших спортивную подготовку</t>
  </si>
  <si>
    <t>810 1103 1120192230 611</t>
  </si>
  <si>
    <t>Спортивная подготовка по олимпийским  видам - бокс</t>
  </si>
  <si>
    <t>910000000120001500330001000600000005005102101                                                    910000000120001500330001000600000004006102101</t>
  </si>
  <si>
    <t>Спортивная подготовка по олимпийским  видам - дзюдо</t>
  </si>
  <si>
    <t>910000000120001500330001001800000004002102102                                      910000000120001500330001001800000005001102102</t>
  </si>
  <si>
    <t>Спортивная подготовка по олимпийским  видам - спортивная борьба</t>
  </si>
  <si>
    <t xml:space="preserve">910000000120001500330001003700000004009102101                                    </t>
  </si>
  <si>
    <t>Спортивная подготовка по олимпийским  видам - легкая атлетика</t>
  </si>
  <si>
    <t>910000000120001500330001002200000004006102101                                      910000000120001500330001002200000005005102101</t>
  </si>
  <si>
    <t>Обеспечение участия спортивных сборных команд в официальных спортивных мероприятиях</t>
  </si>
  <si>
    <t>910000000120001500330034100100000000004100103                             910000000120001500330034100400000000001101103                                                 910000000120001500330034100300000000002101103                       910000000120001500330034100200000000003101103</t>
  </si>
  <si>
    <t>Количество мероприятий</t>
  </si>
  <si>
    <t>Обеспечение участия лиц, проходящих спортивную подготовку в официальных спортивных мероприятиях</t>
  </si>
  <si>
    <t xml:space="preserve">910000000120001500330039100300000000007101104                            910000000120001500330039100200000000008101104                                         </t>
  </si>
  <si>
    <t>Обеспечение доступа к объектам спорта</t>
  </si>
  <si>
    <t>910000000120001500330038100000000000001100101</t>
  </si>
  <si>
    <t>Высокотехнологичная медицинская помощь, не включенная в базовую программу обязательного медицинского страхования, по профилям:                                                     Сердечно-сосудистая хирургия, Травмотология и ортопедия</t>
  </si>
  <si>
    <t>08205001100000001002100                                                  08205001300000001000100</t>
  </si>
  <si>
    <t>число пациентов</t>
  </si>
  <si>
    <t>806090105210R9440</t>
  </si>
  <si>
    <t>Специализированная медицинская помощь (за исключением высокотехнологичная медицинская помощь), не включенная в базовую программу обязательного медицинского страхования, по профилям( стационар)</t>
  </si>
  <si>
    <t>08202003000000010051000                                08339100000000000003100                         08202000200000002005100                         08205000200000001003100                               08020004000000010041000</t>
  </si>
  <si>
    <t>80609010520094000</t>
  </si>
  <si>
    <t>Специализированная медицинская помощь (за исключением высокотехнологичная медицинская помощь), не включенная в базовую программу обязательного медицинского страхования, по профилям(поликлиника)</t>
  </si>
  <si>
    <t>08202002000000020051000                                08200001200600003001100                        08200001200100003002100                         08205000200000001003100                               08200001200400003006100                                08200001201100003001100</t>
  </si>
  <si>
    <t>количество посещений</t>
  </si>
  <si>
    <t>80609010520094100                                                         80609020520094100</t>
  </si>
  <si>
    <t>Специализированная медицинская помощь (за исключением высокотехнологичная медицинская помощь), не включенная в базовую программу обязательного медицинского страхования, по профилям(дневной стационар)</t>
  </si>
  <si>
    <t xml:space="preserve">08202000200000002005100                                08202000300000002004100                        08200001200400003006100                     </t>
  </si>
  <si>
    <t>количество пациенто - дней</t>
  </si>
  <si>
    <t>80609030520094000</t>
  </si>
  <si>
    <t>Осуществление  судебно-медицинских экспертиз и исследований</t>
  </si>
  <si>
    <t xml:space="preserve">08300100000000000008101                                                </t>
  </si>
  <si>
    <t>количество экспертиз исследований</t>
  </si>
  <si>
    <t>80609090520094900</t>
  </si>
  <si>
    <t>Обеспечение работы с материальными ценностями мобилизационного резерва</t>
  </si>
  <si>
    <t>08335100000000000007100</t>
  </si>
  <si>
    <t xml:space="preserve">Заготовка,хранение, транспортировка и обеспечение безопасности цельной донорской крови и ее компонентов </t>
  </si>
  <si>
    <t>08310100000000000006101</t>
  </si>
  <si>
    <t xml:space="preserve">количество  донорской крови и ее компонентов </t>
  </si>
  <si>
    <t>80609060521194200</t>
  </si>
  <si>
    <t>Услуга по оказанию медицинской помощи ВИЧ-инфицированным</t>
  </si>
  <si>
    <t>08322100000000003009100</t>
  </si>
  <si>
    <t>количество человек</t>
  </si>
  <si>
    <t>Реализация основных профессиональных образовательных программ среднего профессианального образования- программа подготовки специалистов среднего звена</t>
  </si>
  <si>
    <t>11008015400100002009100</t>
  </si>
  <si>
    <t>число обучающихся</t>
  </si>
  <si>
    <t>80607040930192270</t>
  </si>
  <si>
    <t>Осуществление издательской деятельности</t>
  </si>
  <si>
    <t>14002100100000002004102</t>
  </si>
  <si>
    <t xml:space="preserve">количество выпусков </t>
  </si>
  <si>
    <t xml:space="preserve">шт </t>
  </si>
  <si>
    <t>80912020610297200611241</t>
  </si>
  <si>
    <t>полосность</t>
  </si>
  <si>
    <t>14002100200000002003102</t>
  </si>
  <si>
    <t>тыс.экз.</t>
  </si>
  <si>
    <t>80912020610297100611241</t>
  </si>
  <si>
    <t>80912020610297110611241</t>
  </si>
  <si>
    <t>14002100300000001003102</t>
  </si>
  <si>
    <t>учётные издат. листы</t>
  </si>
  <si>
    <t xml:space="preserve">учётные издат. листы </t>
  </si>
  <si>
    <t>80912020610297300611241</t>
  </si>
  <si>
    <t>Обустройство, эксплуатация лесных дорог, предназначенных для охраны лесов от пожаров (создание дорог)</t>
  </si>
  <si>
    <t>06016100300000001003100</t>
  </si>
  <si>
    <t>Протяженность</t>
  </si>
  <si>
    <t>Километры</t>
  </si>
  <si>
    <t>836 04  07 17 1 01 51290 621</t>
  </si>
  <si>
    <t>Обустройство, эксплуатация лесных дорог, предназначенных для охраны лесов от пожаров (эксплуатация дорог)</t>
  </si>
  <si>
    <t>Устройство противопожарных минерализованных полос</t>
  </si>
  <si>
    <t xml:space="preserve">06016100800000001008100 </t>
  </si>
  <si>
    <t>Прочистка и обновление противопожарных минерализованных полос</t>
  </si>
  <si>
    <t>06016100900000001007100</t>
  </si>
  <si>
    <t>Проведение профилактического контролируемого противопожарного выжигания хвороста, лесной подстилки, сухой травы и других лесных горючих материалов</t>
  </si>
  <si>
    <t>06016102000000001002100</t>
  </si>
  <si>
    <t>Площадь</t>
  </si>
  <si>
    <t>Гектары</t>
  </si>
  <si>
    <t>Благоустройство зон отдыха граждан, пребывающих в лесах</t>
  </si>
  <si>
    <t>05011000600000001009100</t>
  </si>
  <si>
    <t>Количество</t>
  </si>
  <si>
    <t>Штука</t>
  </si>
  <si>
    <t>Установка и размещение стендов и других знаков и указателей, содержащих информацию о мерах пожарной безопасности в лесах</t>
  </si>
  <si>
    <t>06016101700000001007100</t>
  </si>
  <si>
    <t>Планирование, обоснование и назначение санитарно-оздоровительных мероприятий и мероприятий по защите лесов</t>
  </si>
  <si>
    <t>06017100100000001004100</t>
  </si>
  <si>
    <t>836 04 07 17 1 02 51290 621</t>
  </si>
  <si>
    <t>Выполнение наземных работ по локализации и ликвидации очагов вредных организмов (биологическим методом)</t>
  </si>
  <si>
    <t>06021100100000001008100</t>
  </si>
  <si>
    <t>Искусственное лесовосстановление</t>
  </si>
  <si>
    <t>05007101101500001004100</t>
  </si>
  <si>
    <t>836 04 07 17 1 03 51290 621</t>
  </si>
  <si>
    <t>Содействие естественному возобновлению</t>
  </si>
  <si>
    <t>05007100300300001000100</t>
  </si>
  <si>
    <t>Проведение агротехнического ухода за лесными культурами</t>
  </si>
  <si>
    <t>05007100600100001001100</t>
  </si>
  <si>
    <t>05007100600800001006100</t>
  </si>
  <si>
    <t>05007100600600001000100</t>
  </si>
  <si>
    <t>Дополнение лесных культур</t>
  </si>
  <si>
    <t>05007101001300001000100</t>
  </si>
  <si>
    <t>Уход за лесами в молодняках</t>
  </si>
  <si>
    <t>05008100100100001005100</t>
  </si>
  <si>
    <t>Площадь/объем</t>
  </si>
  <si>
    <t>Гектары/ кубический метр</t>
  </si>
  <si>
    <t>216,1/1380,8</t>
  </si>
  <si>
    <t>Заготовка семян</t>
  </si>
  <si>
    <t>05009100300300001008100</t>
  </si>
  <si>
    <t>Масса</t>
  </si>
  <si>
    <t>Килограмм</t>
  </si>
  <si>
    <t>05009100300400001006100</t>
  </si>
  <si>
    <t>05009100300500001003100</t>
  </si>
  <si>
    <t>Выращивание (производство) посадочного материала лесных растений (саженцев, сеянцев)</t>
  </si>
  <si>
    <t>05009100600200001007100</t>
  </si>
  <si>
    <t>Единицы</t>
  </si>
  <si>
    <t>Тысяча штук</t>
  </si>
  <si>
    <t>Отвод лесосек</t>
  </si>
  <si>
    <t>05010100100000002002100</t>
  </si>
  <si>
    <t>836 04 07 17 1 05 51290 621</t>
  </si>
  <si>
    <t>Тушение лесных пожаров (приобретение противопожарного снаряжения, инвентаря, создание резерва пожарной техники и оборудования</t>
  </si>
  <si>
    <t>06020100100200001005100</t>
  </si>
  <si>
    <t>836 04  07 17 1 01 51290 611</t>
  </si>
  <si>
    <t>Организация системы обнаружения и учета лесных пожаров, системы наблюдения за их развитием с использованием наземных и космических средств</t>
  </si>
  <si>
    <t>06016102700000001005100</t>
  </si>
  <si>
    <t>Финансовое обеспечение выполнения функций государственных органов и учреждений</t>
  </si>
  <si>
    <t>836 04  07 17 1 01 98200 611</t>
  </si>
  <si>
    <t>Автотранспортное обслуживание потребителей</t>
  </si>
  <si>
    <t>15023100200000000007100</t>
  </si>
  <si>
    <t>Организация транспортного обслуживания в натур, выражении</t>
  </si>
  <si>
    <t>автосмена</t>
  </si>
  <si>
    <t>14 628,00</t>
  </si>
  <si>
    <t>83401137040091000611</t>
  </si>
  <si>
    <t>39463,59</t>
  </si>
  <si>
    <t>39 463,59</t>
  </si>
  <si>
    <t>Выполнение работ по содержанию и эксплуатации административных зданий</t>
  </si>
  <si>
    <t>28058000200000001009100</t>
  </si>
  <si>
    <t>Эксплуатация и надлежащее содержание здания и помещений в натур.выражении</t>
  </si>
  <si>
    <t>кв.метр</t>
  </si>
  <si>
    <t>8 705,10</t>
  </si>
  <si>
    <t>29 092,68</t>
  </si>
  <si>
    <t>Организация общественного питания</t>
  </si>
  <si>
    <t>01002000100000000005100</t>
  </si>
  <si>
    <t>Организация общественного питания в натур.виде</t>
  </si>
  <si>
    <t>рабочая смена</t>
  </si>
  <si>
    <t>249,00</t>
  </si>
  <si>
    <t>0,00</t>
  </si>
  <si>
    <t>11 973,63</t>
  </si>
  <si>
    <t>4</t>
  </si>
  <si>
    <t>Обеспечение деятельности гостиницы</t>
  </si>
  <si>
    <t>28058000100000001000100</t>
  </si>
  <si>
    <t>Обеспечение деятельности гостиницы в натур.виде</t>
  </si>
  <si>
    <t>1 838,70</t>
  </si>
  <si>
    <t>13 311,43</t>
  </si>
  <si>
    <t>5</t>
  </si>
  <si>
    <t>Обслуживание спортивно- оздоровительной базы</t>
  </si>
  <si>
    <t>28058000300000001008100</t>
  </si>
  <si>
    <t>Обеспечение деятельности С-ОБ в натур.виде</t>
  </si>
  <si>
    <t>71 903,00</t>
  </si>
  <si>
    <t>9 562,57</t>
  </si>
  <si>
    <t>1.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</si>
  <si>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</si>
  <si>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X</t>
  </si>
  <si>
    <t>Количество обращений граждан и юридических лиц по услуге</t>
  </si>
  <si>
    <t>792</t>
  </si>
  <si>
    <t>16500</t>
  </si>
  <si>
    <t>22496</t>
  </si>
  <si>
    <t>81104100810497000</t>
  </si>
  <si>
    <t>2.</t>
  </si>
  <si>
    <t>Административное обеспечение деятельности организации</t>
  </si>
  <si>
    <t>количество отчетов, составленных по результатам работы</t>
  </si>
  <si>
    <t>796</t>
  </si>
  <si>
    <t>50</t>
  </si>
  <si>
    <t>104</t>
  </si>
  <si>
    <t>3.</t>
  </si>
  <si>
    <t>Обработка телефонных вызовов</t>
  </si>
  <si>
    <t>количество принятых телефонных звонков</t>
  </si>
  <si>
    <t>7600</t>
  </si>
  <si>
    <t>11478</t>
  </si>
  <si>
    <t>количество диспетчеров, осуществляю щих прием вызовов в смену</t>
  </si>
  <si>
    <t>количество телефонных линий, по которым осуществляется прием телефонных вызовов</t>
  </si>
  <si>
    <t>Техническое сопровождение и эксплуатация, вывод из эксплуатации информационных систем и компонентов информационно-телекоммуникацион -ной инфраструктуры</t>
  </si>
  <si>
    <t>Количество ИС обеспечения специальной деятельности</t>
  </si>
  <si>
    <t>9</t>
  </si>
  <si>
    <t>Количество типовых компонентов ИТКИ</t>
  </si>
  <si>
    <t>49</t>
  </si>
  <si>
    <t>Количество компонентов инфрастру ктур ы электронного правительства</t>
  </si>
  <si>
    <t>7</t>
  </si>
  <si>
    <t>Количество ИС обеспечения типовой деятельности</t>
  </si>
  <si>
    <t>6</t>
  </si>
  <si>
    <t>Количество отчетов, составленных по результатам работы</t>
  </si>
  <si>
    <t>85</t>
  </si>
  <si>
    <t>93</t>
  </si>
  <si>
    <t>Количество разработанных документов</t>
  </si>
  <si>
    <t>150</t>
  </si>
  <si>
    <t>152</t>
  </si>
  <si>
    <t>Количество компонентов инфраструктуры электронного правительства;</t>
  </si>
  <si>
    <t>4.</t>
  </si>
  <si>
    <t>Предоставление программного обеспечения, инженерной, вычислительной и информационнотелекоммуникационной инфраструктуры, в том числе на основе "облачных технологий"</t>
  </si>
  <si>
    <t>Количество программно- аппаратных комплексов информационной безопасности</t>
  </si>
  <si>
    <t>Количество серверного ТО и оборудования ЦОД</t>
  </si>
  <si>
    <t>Количество рабочих станций</t>
  </si>
  <si>
    <t>30</t>
  </si>
  <si>
    <t>Количество автоматических компьютерных телефонных станций, средств 1Р- телефонии</t>
  </si>
  <si>
    <t>21</t>
  </si>
  <si>
    <t>Количество периферийного и специализированног о оборудования, используемого вне рабочих станций</t>
  </si>
  <si>
    <t>5.</t>
  </si>
  <si>
    <t>Ведение информационных ресурсов и баз данных</t>
  </si>
  <si>
    <t>Количество информационных ресурсов и баз</t>
  </si>
  <si>
    <t>74</t>
  </si>
  <si>
    <t>75</t>
  </si>
  <si>
    <t>6.</t>
  </si>
  <si>
    <t>Осуществление работ по обеспечению требований информационной безопасности: (ИС обеспечения типовой деятельности; компоненты инфраструктуры электронного правительства; типовые компоненты ИТКИ; ИС обеспечения специальной деятельности)</t>
  </si>
  <si>
    <t>0</t>
  </si>
  <si>
    <t>Количество Центров обработки данных</t>
  </si>
  <si>
    <t>Количество компонентов инфраструктуры электронного правительства</t>
  </si>
  <si>
    <t>Количество компонентов ИТКИ</t>
  </si>
  <si>
    <t>72</t>
  </si>
  <si>
    <t>68</t>
  </si>
  <si>
    <t>7.</t>
  </si>
  <si>
    <t>Осуществление функции Удостоверяющего центра</t>
  </si>
  <si>
    <t>Количество выданных ключей электронной подписи</t>
  </si>
  <si>
    <t>250</t>
  </si>
  <si>
    <t>8.</t>
  </si>
  <si>
    <t>9.</t>
  </si>
  <si>
    <t>10.</t>
  </si>
  <si>
    <t>Создание и развитие информационных систем и компонентов информационно-телекоммуникационной инфраструктуры</t>
  </si>
  <si>
    <t>Проведение мероприятий по предупреждению и ликвидации заразных и иных болезней животных, включая сельскохозяйственных, домашних, зоопарковых и других</t>
  </si>
  <si>
    <t>091700050909170100112611000100200001000100102</t>
  </si>
  <si>
    <t>количество голов</t>
  </si>
  <si>
    <t>269207</t>
  </si>
  <si>
    <t>265169</t>
  </si>
  <si>
    <t>83204050190298000611241</t>
  </si>
  <si>
    <t>2 422,8</t>
  </si>
  <si>
    <t>2 222,1</t>
  </si>
  <si>
    <t>091700050909170100112611000100200002009100102</t>
  </si>
  <si>
    <t>количество проб</t>
  </si>
  <si>
    <t>371671</t>
  </si>
  <si>
    <t>366096</t>
  </si>
  <si>
    <t>3 345,0</t>
  </si>
  <si>
    <t>3 067,9</t>
  </si>
  <si>
    <t>091700050909170100112611000400200006002100103</t>
  </si>
  <si>
    <t>количество вакцинаций</t>
  </si>
  <si>
    <t>1897569</t>
  </si>
  <si>
    <t>17 078,1</t>
  </si>
  <si>
    <t>15 901,6</t>
  </si>
  <si>
    <t>091700050909170100112611000400100006004100102</t>
  </si>
  <si>
    <t>8600</t>
  </si>
  <si>
    <t>77,4</t>
  </si>
  <si>
    <t>72,1</t>
  </si>
  <si>
    <t>5 '</t>
  </si>
  <si>
    <t>091700050909170100112611000300200006003100101</t>
  </si>
  <si>
    <t>1115586</t>
  </si>
  <si>
    <t>10 040,3</t>
  </si>
  <si>
    <t>9 348,6</t>
  </si>
  <si>
    <t>091700050909170100112611000300100006005100102</t>
  </si>
  <si>
    <t>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</t>
  </si>
  <si>
    <t>091700050909170100112611000200100003009100102</t>
  </si>
  <si>
    <t>229100</t>
  </si>
  <si>
    <t>225663</t>
  </si>
  <si>
    <t>2 061,9</t>
  </si>
  <si>
    <t>1 891,1</t>
  </si>
  <si>
    <t>8</t>
  </si>
  <si>
    <t>091700050909170100112611000500200003004100102</t>
  </si>
  <si>
    <t>единица</t>
  </si>
  <si>
    <t>2,3</t>
  </si>
  <si>
    <t>2,1</t>
  </si>
  <si>
    <t>091700050909170100112611000500100003006100103</t>
  </si>
  <si>
    <t>5062721</t>
  </si>
  <si>
    <t>45 564,5</t>
  </si>
  <si>
    <t>42 425,6</t>
  </si>
  <si>
    <t>091700050909170100112611000100100001002100102</t>
  </si>
  <si>
    <t>количество исследований</t>
  </si>
  <si>
    <t>471</t>
  </si>
  <si>
    <t>47</t>
  </si>
  <si>
    <t>4,2</t>
  </si>
  <si>
    <t>3,9</t>
  </si>
  <si>
    <t>091700050909170100112613000200100004006100102</t>
  </si>
  <si>
    <t>181178</t>
  </si>
  <si>
    <t>18117</t>
  </si>
  <si>
    <t>1 645,4</t>
  </si>
  <si>
    <t>1 581,7</t>
  </si>
  <si>
    <t>910000000120000480911 Г48000300100001001101101</t>
  </si>
  <si>
    <t>Число слушателей (должностные лица и специалисты ГО иРСЧС, преподаватели ОБЖ)</t>
  </si>
  <si>
    <t>чел.</t>
  </si>
  <si>
    <t>540</t>
  </si>
  <si>
    <t>555</t>
  </si>
  <si>
    <t>11026</t>
  </si>
  <si>
    <t>11009</t>
  </si>
  <si>
    <t>* 03091860194500611241</t>
  </si>
  <si>
    <t>Реализация основных профессиональных образовательных программ среднего профессионального образования</t>
  </si>
  <si>
    <t>по всем направлениям подготовки</t>
  </si>
  <si>
    <t>Численность обучающихся</t>
  </si>
  <si>
    <t>человек</t>
  </si>
  <si>
    <t>значение</t>
  </si>
  <si>
    <t>может быть несколько строк</t>
  </si>
  <si>
    <t>…</t>
  </si>
  <si>
    <t>Организация среднего проф.образования</t>
  </si>
  <si>
    <t>808 0704 0930192270</t>
  </si>
  <si>
    <t>Дополнительное образование</t>
  </si>
  <si>
    <t>808 0703 0940192230</t>
  </si>
  <si>
    <t>Доплнительное проф.образование</t>
  </si>
  <si>
    <t>808 0705 09Г0192100</t>
  </si>
  <si>
    <t>Научное описание архивных документов и создание справочно-поисковых средств к ним</t>
  </si>
  <si>
    <t>910000000120000820607034100000000000003102101</t>
  </si>
  <si>
    <t>ед.хр.</t>
  </si>
  <si>
    <t>7934</t>
  </si>
  <si>
    <t>2700</t>
  </si>
  <si>
    <t>82801131240194800611</t>
  </si>
  <si>
    <t>2711</t>
  </si>
  <si>
    <t>Эксплуатационно-техническое обслуживание объектов федерального недвижимого имущества, находящихся в ведении Росархива, РАХ</t>
  </si>
  <si>
    <t>910000000120000820607044100000000000001101101</t>
  </si>
  <si>
    <t>24625</t>
  </si>
  <si>
    <t>3970</t>
  </si>
  <si>
    <t>1314,2</t>
  </si>
  <si>
    <t>Оказание информационных услуг на основе архивных документов</t>
  </si>
  <si>
    <t>910000000120000820607029000200000000000102101</t>
  </si>
  <si>
    <t>5836</t>
  </si>
  <si>
    <t>4150</t>
  </si>
  <si>
    <t>1325,4</t>
  </si>
  <si>
    <t>Комплектование архивными документами</t>
  </si>
  <si>
    <t>910000000120000820607033100000000000004105103</t>
  </si>
  <si>
    <t>7977</t>
  </si>
  <si>
    <t>4762</t>
  </si>
  <si>
    <t>1123,5</t>
  </si>
  <si>
    <t>Защита сведений, составляющих государственную тайну, других охраняемых законом тайн, содержащихся в архивных документах, и организации в установленном порядке их рассекречивания</t>
  </si>
  <si>
    <t>910000000120000820607035100000000000002102104</t>
  </si>
  <si>
    <t>6800</t>
  </si>
  <si>
    <t>6777</t>
  </si>
  <si>
    <t>1482,9</t>
  </si>
  <si>
    <t>1453,8</t>
  </si>
  <si>
    <t>910000000120000820607035100000000000002102103</t>
  </si>
  <si>
    <t>977</t>
  </si>
  <si>
    <t>762</t>
  </si>
  <si>
    <t>691,5</t>
  </si>
  <si>
    <t>Обеспечение сохранности и учет архивных документов</t>
  </si>
  <si>
    <t>910000000120000820607032100000000000005103105</t>
  </si>
  <si>
    <t>405674</t>
  </si>
  <si>
    <t>367325</t>
  </si>
  <si>
    <t>82801131240194800612</t>
  </si>
  <si>
    <t>118214,6</t>
  </si>
  <si>
    <t>Предоставление социального обслуживания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 </t>
  </si>
  <si>
    <t>22043001201100001005100</t>
  </si>
  <si>
    <t xml:space="preserve">85.32
85.31
</t>
  </si>
  <si>
    <t>814 10 02 0270094300 611</t>
  </si>
  <si>
    <t xml:space="preserve">814 10 02 0250052090 612
</t>
  </si>
  <si>
    <t>Предоставление социального обслуживания в 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</si>
  <si>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22030000000000001007100</t>
  </si>
  <si>
    <t xml:space="preserve">814 10 02 0250094300 612
</t>
  </si>
  <si>
    <t xml:space="preserve">814 10 02 0270094300 612
</t>
  </si>
  <si>
    <t>Предоставление социального обслуживания в форме на дому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</si>
  <si>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22042001001000001000100</t>
  </si>
  <si>
    <t xml:space="preserve">814 10 02 0620171400 612
</t>
  </si>
  <si>
    <t xml:space="preserve">814 10 02 2100250270 612 
</t>
  </si>
  <si>
    <t xml:space="preserve">814 10 02 21002R0270 612
</t>
  </si>
  <si>
    <t xml:space="preserve">814 07 07 0220146000 612
</t>
  </si>
  <si>
    <t>количество экспозиций</t>
  </si>
  <si>
    <t>единиц</t>
  </si>
  <si>
    <t>13 838,6</t>
  </si>
  <si>
    <t>спектакли</t>
  </si>
  <si>
    <t>количество зрителей</t>
  </si>
  <si>
    <t>доля обучающихся, имеющих положительные оценки</t>
  </si>
  <si>
    <t>%</t>
  </si>
  <si>
    <t>доля победителей конкурсов, фестивалей, олимпиад, выставок от общественного числа участников</t>
  </si>
  <si>
    <t>число обоснованных жалоб потребителей</t>
  </si>
  <si>
    <t>количество театральных постановок</t>
  </si>
  <si>
    <t>единиц (642)</t>
  </si>
  <si>
    <t>семинары, мастер-классы, олимпиады</t>
  </si>
  <si>
    <t>число мероприятий</t>
  </si>
  <si>
    <t>число зрителей</t>
  </si>
  <si>
    <t>количество публичных выступлений</t>
  </si>
  <si>
    <t>910000000120001490707052000000000001001100106</t>
  </si>
  <si>
    <t>807080144199016611</t>
  </si>
  <si>
    <t>80708011210192430</t>
  </si>
  <si>
    <t>количество выступлений</t>
  </si>
  <si>
    <t>91000000012000149707001000600100001005101109</t>
  </si>
  <si>
    <t>80707021210192230611</t>
  </si>
  <si>
    <t>11019000300000001002100</t>
  </si>
  <si>
    <t>человек(792)</t>
  </si>
  <si>
    <t>80708011210792430611</t>
  </si>
  <si>
    <t xml:space="preserve">количество публичных
выступлений
</t>
  </si>
  <si>
    <t>1107021700100005002100</t>
  </si>
  <si>
    <t>80707091210192520611241</t>
  </si>
  <si>
    <t>1210192430611241</t>
  </si>
  <si>
    <t>07063000900200000006103</t>
  </si>
  <si>
    <t>80708011210192430611241</t>
  </si>
  <si>
    <t>шт.</t>
  </si>
  <si>
    <t>11.</t>
  </si>
  <si>
    <t>12.</t>
  </si>
  <si>
    <t>Экспозиции и выставки</t>
  </si>
  <si>
    <t>Показ спектакля</t>
  </si>
  <si>
    <t>Реализация дополнительных общеобразовательных предпрофессиональных программ</t>
  </si>
  <si>
    <t>Предоставление театрального обслуживания</t>
  </si>
  <si>
    <t>Предоставление информационно-методического обеспечения, курсов повышения квалификации и проведения массовых мероприятий для образовательных учреждений в сфере культуры и искусства</t>
  </si>
  <si>
    <t>Показ (организация показа) концертов и концертных программ</t>
  </si>
  <si>
    <t>Министерство туризма, курортов и молодежной политики КЧР</t>
  </si>
  <si>
    <t>13.</t>
  </si>
  <si>
    <t>Организация временного трудоустройства</t>
  </si>
  <si>
    <r>
      <t>л</t>
    </r>
    <r>
      <rPr>
        <sz val="11"/>
        <color indexed="8"/>
        <rFont val="Times New Roman"/>
        <family val="1"/>
        <charset val="204"/>
      </rPr>
      <t>23006000000000001005101</t>
    </r>
  </si>
  <si>
    <t>Количество временно трудоустроенных несовершеннолетних граждан от 14 до 18</t>
  </si>
  <si>
    <t>82107070741492000611</t>
  </si>
  <si>
    <t>Услуга по обеспечению гражданской обороны и защите от чрезвычайных ситуаций</t>
  </si>
  <si>
    <t xml:space="preserve">Численность получателей социальных услуг, охваченных социальными услугами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</si>
</sst>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</font>
    <font>
      <sz val="10"/>
      <color indexed="8"/>
      <name val="Arial Cyr"/>
      <family val="2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1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9" fontId="4" fillId="0" borderId="1">
      <alignment horizontal="center" vertical="top" shrinkToFit="1"/>
    </xf>
  </cellStyleXfs>
  <cellXfs count="179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/>
    <xf numFmtId="0" fontId="2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8" fillId="0" borderId="2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left"/>
    </xf>
    <xf numFmtId="0" fontId="8" fillId="0" borderId="2" xfId="0" applyNumberFormat="1" applyFont="1" applyFill="1" applyBorder="1" applyAlignment="1" applyProtection="1">
      <alignment horizontal="left" wrapText="1"/>
    </xf>
    <xf numFmtId="0" fontId="8" fillId="0" borderId="2" xfId="0" applyNumberFormat="1" applyFont="1" applyFill="1" applyBorder="1" applyAlignment="1" applyProtection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/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49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wrapText="1"/>
    </xf>
    <xf numFmtId="49" fontId="6" fillId="0" borderId="2" xfId="0" applyNumberFormat="1" applyFont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8" fillId="0" borderId="2" xfId="0" applyNumberFormat="1" applyFont="1" applyBorder="1" applyAlignment="1">
      <alignment horizontal="left" wrapText="1"/>
    </xf>
    <xf numFmtId="0" fontId="8" fillId="0" borderId="2" xfId="0" applyNumberFormat="1" applyFont="1" applyBorder="1" applyAlignment="1">
      <alignment horizontal="right" wrapText="1"/>
    </xf>
    <xf numFmtId="0" fontId="8" fillId="0" borderId="2" xfId="0" applyNumberFormat="1" applyFont="1" applyBorder="1" applyAlignment="1">
      <alignment horizontal="center" wrapText="1"/>
    </xf>
    <xf numFmtId="49" fontId="6" fillId="0" borderId="2" xfId="1" applyNumberFormat="1" applyFont="1" applyBorder="1" applyAlignment="1" applyProtection="1">
      <alignment horizontal="center" shrinkToFit="1"/>
    </xf>
    <xf numFmtId="0" fontId="8" fillId="0" borderId="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0" fontId="8" fillId="0" borderId="4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right" wrapText="1"/>
    </xf>
    <xf numFmtId="2" fontId="6" fillId="0" borderId="2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165" fontId="6" fillId="0" borderId="2" xfId="0" applyNumberFormat="1" applyFont="1" applyBorder="1" applyAlignment="1">
      <alignment horizontal="center" wrapText="1"/>
    </xf>
    <xf numFmtId="165" fontId="6" fillId="0" borderId="4" xfId="0" applyNumberFormat="1" applyFont="1" applyBorder="1" applyAlignment="1">
      <alignment horizontal="center" wrapText="1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vertical="center"/>
    </xf>
    <xf numFmtId="0" fontId="8" fillId="0" borderId="2" xfId="0" applyNumberFormat="1" applyFont="1" applyFill="1" applyBorder="1" applyAlignment="1" applyProtection="1">
      <alignment horizontal="left" vertical="top" wrapText="1"/>
    </xf>
    <xf numFmtId="0" fontId="8" fillId="0" borderId="4" xfId="0" applyNumberFormat="1" applyFont="1" applyFill="1" applyBorder="1" applyAlignment="1" applyProtection="1">
      <alignment horizontal="center"/>
    </xf>
    <xf numFmtId="0" fontId="8" fillId="0" borderId="2" xfId="0" applyNumberFormat="1" applyFont="1" applyFill="1" applyBorder="1" applyAlignment="1" applyProtection="1">
      <alignment horizontal="center" wrapText="1"/>
    </xf>
    <xf numFmtId="0" fontId="8" fillId="0" borderId="2" xfId="0" applyNumberFormat="1" applyFont="1" applyFill="1" applyBorder="1" applyAlignment="1" applyProtection="1">
      <alignment horizontal="center" vertical="top"/>
    </xf>
    <xf numFmtId="0" fontId="8" fillId="0" borderId="2" xfId="0" applyNumberFormat="1" applyFont="1" applyFill="1" applyBorder="1" applyAlignment="1" applyProtection="1">
      <alignment horizontal="justify" vertical="top" wrapText="1"/>
    </xf>
    <xf numFmtId="0" fontId="8" fillId="0" borderId="3" xfId="0" applyNumberFormat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>
      <alignment vertical="top" wrapText="1"/>
    </xf>
    <xf numFmtId="0" fontId="6" fillId="0" borderId="2" xfId="0" applyFont="1" applyFill="1" applyBorder="1"/>
    <xf numFmtId="0" fontId="1" fillId="0" borderId="0" xfId="0" applyFont="1" applyFill="1"/>
    <xf numFmtId="0" fontId="0" fillId="0" borderId="0" xfId="0" applyFill="1"/>
    <xf numFmtId="49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right"/>
    </xf>
    <xf numFmtId="49" fontId="6" fillId="0" borderId="2" xfId="1" applyNumberFormat="1" applyFont="1" applyFill="1" applyBorder="1" applyAlignment="1" applyProtection="1">
      <alignment horizontal="center" shrinkToFit="1"/>
    </xf>
    <xf numFmtId="2" fontId="6" fillId="0" borderId="4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wrapText="1"/>
    </xf>
    <xf numFmtId="165" fontId="6" fillId="0" borderId="2" xfId="0" applyNumberFormat="1" applyFont="1" applyFill="1" applyBorder="1" applyAlignment="1">
      <alignment horizontal="center" wrapText="1"/>
    </xf>
    <xf numFmtId="165" fontId="6" fillId="0" borderId="4" xfId="0" applyNumberFormat="1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/>
    <xf numFmtId="49" fontId="1" fillId="0" borderId="2" xfId="0" applyNumberFormat="1" applyFont="1" applyBorder="1" applyAlignment="1">
      <alignment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/>
    <xf numFmtId="164" fontId="6" fillId="0" borderId="4" xfId="0" applyNumberFormat="1" applyFont="1" applyFill="1" applyBorder="1" applyAlignment="1">
      <alignment horizontal="center"/>
    </xf>
    <xf numFmtId="0" fontId="6" fillId="0" borderId="4" xfId="0" applyFont="1" applyBorder="1"/>
    <xf numFmtId="49" fontId="6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49" fontId="6" fillId="0" borderId="2" xfId="0" applyNumberFormat="1" applyFont="1" applyBorder="1" applyAlignment="1">
      <alignment horizontal="left"/>
    </xf>
    <xf numFmtId="49" fontId="6" fillId="0" borderId="2" xfId="0" applyNumberFormat="1" applyFont="1" applyBorder="1" applyAlignment="1">
      <alignment horizontal="left" wrapText="1"/>
    </xf>
    <xf numFmtId="2" fontId="6" fillId="0" borderId="2" xfId="0" applyNumberFormat="1" applyFont="1" applyBorder="1" applyAlignment="1">
      <alignment horizontal="left" wrapText="1"/>
    </xf>
    <xf numFmtId="0" fontId="6" fillId="0" borderId="2" xfId="0" applyFont="1" applyFill="1" applyBorder="1" applyAlignment="1">
      <alignment horizontal="left"/>
    </xf>
    <xf numFmtId="49" fontId="8" fillId="0" borderId="2" xfId="0" applyNumberFormat="1" applyFont="1" applyBorder="1" applyAlignment="1">
      <alignment horizontal="left" wrapText="1"/>
    </xf>
    <xf numFmtId="49" fontId="6" fillId="0" borderId="2" xfId="0" applyNumberFormat="1" applyFont="1" applyFill="1" applyBorder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49" fontId="6" fillId="0" borderId="2" xfId="0" applyNumberFormat="1" applyFont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left" vertical="center"/>
    </xf>
    <xf numFmtId="0" fontId="8" fillId="0" borderId="2" xfId="0" applyNumberFormat="1" applyFont="1" applyFill="1" applyBorder="1" applyAlignment="1" applyProtection="1">
      <alignment horizontal="left" vertical="top"/>
    </xf>
    <xf numFmtId="0" fontId="1" fillId="0" borderId="2" xfId="0" applyFont="1" applyFill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wrapText="1"/>
    </xf>
    <xf numFmtId="0" fontId="0" fillId="0" borderId="0" xfId="0" applyAlignment="1">
      <alignment horizontal="left"/>
    </xf>
    <xf numFmtId="2" fontId="8" fillId="0" borderId="2" xfId="0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vertical="center" wrapText="1"/>
    </xf>
    <xf numFmtId="49" fontId="1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12" fillId="0" borderId="0" xfId="0" applyFont="1" applyFill="1" applyAlignment="1">
      <alignment vertical="top"/>
    </xf>
    <xf numFmtId="0" fontId="12" fillId="0" borderId="0" xfId="0" applyFont="1" applyAlignment="1">
      <alignment vertical="top"/>
    </xf>
    <xf numFmtId="0" fontId="8" fillId="2" borderId="2" xfId="0" applyNumberFormat="1" applyFont="1" applyFill="1" applyBorder="1" applyAlignment="1" applyProtection="1">
      <alignment horizontal="left" wrapText="1"/>
    </xf>
    <xf numFmtId="0" fontId="6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justify" vertical="top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left" vertical="top" wrapText="1"/>
      <protection locked="0"/>
    </xf>
    <xf numFmtId="49" fontId="1" fillId="0" borderId="2" xfId="0" applyNumberFormat="1" applyFont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wrapText="1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top"/>
    </xf>
    <xf numFmtId="0" fontId="8" fillId="0" borderId="2" xfId="0" applyNumberFormat="1" applyFont="1" applyFill="1" applyBorder="1" applyAlignment="1" applyProtection="1">
      <alignment horizontal="left" vertical="top"/>
    </xf>
    <xf numFmtId="0" fontId="8" fillId="0" borderId="2" xfId="0" applyNumberFormat="1" applyFont="1" applyFill="1" applyBorder="1" applyAlignment="1" applyProtection="1">
      <alignment horizontal="left" vertical="top" wrapText="1"/>
    </xf>
    <xf numFmtId="165" fontId="6" fillId="0" borderId="4" xfId="0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2" xfId="0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/>
    <xf numFmtId="0" fontId="6" fillId="0" borderId="1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165" fontId="6" fillId="0" borderId="2" xfId="0" applyNumberFormat="1" applyFont="1" applyBorder="1" applyAlignment="1">
      <alignment horizontal="center" wrapText="1"/>
    </xf>
    <xf numFmtId="49" fontId="6" fillId="0" borderId="2" xfId="0" quotePrefix="1" applyNumberFormat="1" applyFont="1" applyBorder="1" applyAlignment="1">
      <alignment horizontal="left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1" fontId="8" fillId="3" borderId="2" xfId="0" applyNumberFormat="1" applyFont="1" applyFill="1" applyBorder="1" applyAlignment="1" applyProtection="1">
      <alignment horizontal="center"/>
    </xf>
    <xf numFmtId="0" fontId="8" fillId="3" borderId="2" xfId="0" applyNumberFormat="1" applyFont="1" applyFill="1" applyBorder="1" applyAlignment="1" applyProtection="1">
      <alignment horizontal="center"/>
    </xf>
    <xf numFmtId="0" fontId="8" fillId="3" borderId="4" xfId="0" applyNumberFormat="1" applyFont="1" applyFill="1" applyBorder="1" applyAlignment="1" applyProtection="1">
      <alignment horizontal="center"/>
    </xf>
    <xf numFmtId="1" fontId="8" fillId="3" borderId="2" xfId="0" applyNumberFormat="1" applyFont="1" applyFill="1" applyBorder="1" applyAlignment="1" applyProtection="1">
      <alignment horizontal="center"/>
    </xf>
    <xf numFmtId="0" fontId="8" fillId="3" borderId="2" xfId="0" applyNumberFormat="1" applyFont="1" applyFill="1" applyBorder="1" applyAlignment="1" applyProtection="1">
      <alignment horizontal="center"/>
    </xf>
    <xf numFmtId="0" fontId="8" fillId="3" borderId="4" xfId="0" applyNumberFormat="1" applyFont="1" applyFill="1" applyBorder="1" applyAlignment="1" applyProtection="1">
      <alignment horizontal="center"/>
    </xf>
    <xf numFmtId="1" fontId="8" fillId="3" borderId="7" xfId="0" applyNumberFormat="1" applyFont="1" applyFill="1" applyBorder="1" applyAlignment="1" applyProtection="1">
      <alignment horizontal="center"/>
    </xf>
    <xf numFmtId="0" fontId="8" fillId="3" borderId="7" xfId="0" applyNumberFormat="1" applyFont="1" applyFill="1" applyBorder="1" applyAlignment="1" applyProtection="1">
      <alignment horizontal="center"/>
    </xf>
    <xf numFmtId="0" fontId="8" fillId="3" borderId="14" xfId="0" applyNumberFormat="1" applyFont="1" applyFill="1" applyBorder="1" applyAlignment="1" applyProtection="1">
      <alignment horizontal="center"/>
    </xf>
    <xf numFmtId="1" fontId="8" fillId="3" borderId="8" xfId="0" applyNumberFormat="1" applyFont="1" applyFill="1" applyBorder="1" applyAlignment="1" applyProtection="1">
      <alignment horizontal="center"/>
    </xf>
    <xf numFmtId="0" fontId="8" fillId="3" borderId="8" xfId="0" applyNumberFormat="1" applyFont="1" applyFill="1" applyBorder="1" applyAlignment="1" applyProtection="1">
      <alignment horizontal="center"/>
    </xf>
    <xf numFmtId="0" fontId="8" fillId="3" borderId="15" xfId="0" applyNumberFormat="1" applyFont="1" applyFill="1" applyBorder="1" applyAlignment="1" applyProtection="1">
      <alignment horizontal="center"/>
    </xf>
    <xf numFmtId="1" fontId="8" fillId="3" borderId="9" xfId="0" applyNumberFormat="1" applyFont="1" applyFill="1" applyBorder="1" applyAlignment="1" applyProtection="1">
      <alignment horizontal="center"/>
    </xf>
    <xf numFmtId="0" fontId="8" fillId="3" borderId="9" xfId="0" applyNumberFormat="1" applyFont="1" applyFill="1" applyBorder="1" applyAlignment="1" applyProtection="1">
      <alignment horizontal="center"/>
    </xf>
    <xf numFmtId="0" fontId="8" fillId="3" borderId="16" xfId="0" applyNumberFormat="1" applyFont="1" applyFill="1" applyBorder="1" applyAlignment="1" applyProtection="1">
      <alignment horizontal="center"/>
    </xf>
  </cellXfs>
  <cellStyles count="2">
    <cellStyle name="xl31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7"/>
  <sheetViews>
    <sheetView tabSelected="1" view="pageBreakPreview" topLeftCell="B67" zoomScale="60" zoomScaleNormal="70" workbookViewId="0">
      <selection activeCell="O76" sqref="O76"/>
    </sheetView>
  </sheetViews>
  <sheetFormatPr defaultRowHeight="15" x14ac:dyDescent="0.25"/>
  <cols>
    <col min="1" max="1" width="7.140625" style="2" customWidth="1"/>
    <col min="2" max="2" width="36.5703125" customWidth="1"/>
    <col min="3" max="3" width="61.140625" style="111" customWidth="1"/>
    <col min="4" max="4" width="36.5703125" customWidth="1"/>
    <col min="5" max="5" width="13.42578125" style="12" customWidth="1"/>
    <col min="6" max="7" width="12.7109375" style="12" customWidth="1"/>
    <col min="8" max="8" width="34.7109375" style="12" customWidth="1"/>
    <col min="9" max="9" width="17.28515625" style="12" customWidth="1"/>
    <col min="10" max="10" width="12.7109375" style="12" customWidth="1"/>
    <col min="13" max="13" width="9.85546875" customWidth="1"/>
  </cols>
  <sheetData>
    <row r="1" spans="1:22" ht="42" customHeight="1" thickBot="1" x14ac:dyDescent="0.3">
      <c r="A1" s="147" t="s">
        <v>15</v>
      </c>
      <c r="B1" s="147"/>
      <c r="C1" s="147"/>
      <c r="D1" s="147"/>
      <c r="E1" s="147"/>
      <c r="F1" s="147"/>
      <c r="G1" s="147"/>
      <c r="H1" s="147"/>
      <c r="I1" s="147"/>
      <c r="J1" s="147"/>
      <c r="K1" s="4"/>
      <c r="L1" s="4"/>
      <c r="M1" s="4"/>
      <c r="N1" s="4"/>
      <c r="O1" s="1"/>
      <c r="P1" s="1"/>
      <c r="Q1" s="1"/>
      <c r="R1" s="1"/>
      <c r="S1" s="1"/>
      <c r="T1" s="1"/>
      <c r="U1" s="1"/>
      <c r="V1" s="1"/>
    </row>
    <row r="2" spans="1:22" ht="48" customHeight="1" x14ac:dyDescent="0.25">
      <c r="A2" s="148" t="s">
        <v>5</v>
      </c>
      <c r="B2" s="150" t="s">
        <v>6</v>
      </c>
      <c r="C2" s="152" t="s">
        <v>7</v>
      </c>
      <c r="D2" s="150" t="s">
        <v>8</v>
      </c>
      <c r="E2" s="150"/>
      <c r="F2" s="150"/>
      <c r="G2" s="150"/>
      <c r="H2" s="150" t="s">
        <v>9</v>
      </c>
      <c r="I2" s="150"/>
      <c r="J2" s="154"/>
      <c r="K2" s="3"/>
      <c r="L2" s="3"/>
      <c r="M2" s="3"/>
      <c r="N2" s="3"/>
      <c r="O2" s="1"/>
      <c r="P2" s="1"/>
      <c r="Q2" s="1"/>
      <c r="R2" s="1"/>
      <c r="S2" s="1"/>
      <c r="T2" s="1"/>
      <c r="U2" s="1"/>
      <c r="V2" s="1"/>
    </row>
    <row r="3" spans="1:22" ht="109.5" customHeight="1" x14ac:dyDescent="0.25">
      <c r="A3" s="149"/>
      <c r="B3" s="151"/>
      <c r="C3" s="153"/>
      <c r="D3" s="21" t="s">
        <v>10</v>
      </c>
      <c r="E3" s="21" t="s">
        <v>11</v>
      </c>
      <c r="F3" s="21" t="s">
        <v>12</v>
      </c>
      <c r="G3" s="21" t="s">
        <v>13</v>
      </c>
      <c r="H3" s="21" t="s">
        <v>0</v>
      </c>
      <c r="I3" s="22" t="s">
        <v>29</v>
      </c>
      <c r="J3" s="23" t="s">
        <v>13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64.5" customHeight="1" x14ac:dyDescent="0.25">
      <c r="A4" s="24" t="s">
        <v>197</v>
      </c>
      <c r="B4" s="60" t="s">
        <v>20</v>
      </c>
      <c r="C4" s="97"/>
      <c r="D4" s="25"/>
      <c r="E4" s="20"/>
      <c r="F4" s="20"/>
      <c r="G4" s="20"/>
      <c r="H4" s="20"/>
      <c r="I4" s="20"/>
      <c r="J4" s="2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63" customHeight="1" x14ac:dyDescent="0.25">
      <c r="A5" s="161">
        <v>1</v>
      </c>
      <c r="B5" s="160" t="s">
        <v>33</v>
      </c>
      <c r="C5" s="159" t="s">
        <v>34</v>
      </c>
      <c r="D5" s="27" t="s">
        <v>35</v>
      </c>
      <c r="E5" s="20">
        <v>792</v>
      </c>
      <c r="F5" s="20">
        <v>2536</v>
      </c>
      <c r="G5" s="20">
        <v>2562</v>
      </c>
      <c r="H5" s="28" t="s">
        <v>36</v>
      </c>
      <c r="I5" s="20">
        <v>60084</v>
      </c>
      <c r="J5" s="26">
        <v>60074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21" customHeight="1" x14ac:dyDescent="0.25">
      <c r="A6" s="161"/>
      <c r="B6" s="160"/>
      <c r="C6" s="159"/>
      <c r="D6" s="27" t="s">
        <v>37</v>
      </c>
      <c r="E6" s="20">
        <v>539</v>
      </c>
      <c r="F6" s="20">
        <v>73629</v>
      </c>
      <c r="G6" s="20">
        <v>73629</v>
      </c>
      <c r="H6" s="28" t="s">
        <v>36</v>
      </c>
      <c r="I6" s="20">
        <v>25811</v>
      </c>
      <c r="J6" s="26">
        <v>25811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31.5" x14ac:dyDescent="0.25">
      <c r="A7" s="24">
        <v>2</v>
      </c>
      <c r="B7" s="29" t="s">
        <v>38</v>
      </c>
      <c r="C7" s="98" t="s">
        <v>39</v>
      </c>
      <c r="D7" s="27" t="s">
        <v>40</v>
      </c>
      <c r="E7" s="20">
        <v>792</v>
      </c>
      <c r="F7" s="20">
        <v>24</v>
      </c>
      <c r="G7" s="20">
        <v>24</v>
      </c>
      <c r="H7" s="28" t="s">
        <v>41</v>
      </c>
      <c r="I7" s="20">
        <v>10705</v>
      </c>
      <c r="J7" s="26">
        <v>10705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31.5" x14ac:dyDescent="0.25">
      <c r="A8" s="24">
        <v>3</v>
      </c>
      <c r="B8" s="29" t="s">
        <v>42</v>
      </c>
      <c r="C8" s="99" t="s">
        <v>43</v>
      </c>
      <c r="D8" s="27" t="s">
        <v>40</v>
      </c>
      <c r="E8" s="20">
        <v>792</v>
      </c>
      <c r="F8" s="20">
        <v>19</v>
      </c>
      <c r="G8" s="20">
        <v>19</v>
      </c>
      <c r="H8" s="28" t="s">
        <v>41</v>
      </c>
      <c r="I8" s="119">
        <v>4547</v>
      </c>
      <c r="J8" s="119">
        <v>4543.7</v>
      </c>
      <c r="K8" s="117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31.5" x14ac:dyDescent="0.25">
      <c r="A9" s="24">
        <v>4</v>
      </c>
      <c r="B9" s="29" t="s">
        <v>44</v>
      </c>
      <c r="C9" s="99" t="s">
        <v>45</v>
      </c>
      <c r="D9" s="27" t="s">
        <v>40</v>
      </c>
      <c r="E9" s="20">
        <v>792</v>
      </c>
      <c r="F9" s="20">
        <v>21</v>
      </c>
      <c r="G9" s="20">
        <v>24</v>
      </c>
      <c r="H9" s="28" t="s">
        <v>41</v>
      </c>
      <c r="I9" s="119">
        <v>3034</v>
      </c>
      <c r="J9" s="119">
        <v>3031.8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47.25" x14ac:dyDescent="0.25">
      <c r="A10" s="24">
        <v>5</v>
      </c>
      <c r="B10" s="29" t="s">
        <v>46</v>
      </c>
      <c r="C10" s="99" t="s">
        <v>47</v>
      </c>
      <c r="D10" s="27" t="s">
        <v>40</v>
      </c>
      <c r="E10" s="20">
        <v>792</v>
      </c>
      <c r="F10" s="20">
        <v>21</v>
      </c>
      <c r="G10" s="20">
        <v>24</v>
      </c>
      <c r="H10" s="28" t="s">
        <v>41</v>
      </c>
      <c r="I10" s="119">
        <v>4803.8</v>
      </c>
      <c r="J10" s="119">
        <v>4800.3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47.25" x14ac:dyDescent="0.25">
      <c r="A11" s="24">
        <v>6</v>
      </c>
      <c r="B11" s="29" t="s">
        <v>48</v>
      </c>
      <c r="C11" s="99" t="s">
        <v>49</v>
      </c>
      <c r="D11" s="27" t="s">
        <v>40</v>
      </c>
      <c r="E11" s="20">
        <v>792</v>
      </c>
      <c r="F11" s="20">
        <v>5</v>
      </c>
      <c r="G11" s="20">
        <v>7</v>
      </c>
      <c r="H11" s="28" t="s">
        <v>41</v>
      </c>
      <c r="I11" s="119">
        <v>2744.2</v>
      </c>
      <c r="J11" s="119">
        <v>2742.2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63" x14ac:dyDescent="0.25">
      <c r="A12" s="24">
        <v>7</v>
      </c>
      <c r="B12" s="29" t="s">
        <v>50</v>
      </c>
      <c r="C12" s="100" t="s">
        <v>51</v>
      </c>
      <c r="D12" s="27" t="s">
        <v>52</v>
      </c>
      <c r="E12" s="20">
        <v>796</v>
      </c>
      <c r="F12" s="20">
        <v>28</v>
      </c>
      <c r="G12" s="20">
        <v>28</v>
      </c>
      <c r="H12" s="28" t="s">
        <v>41</v>
      </c>
      <c r="I12" s="119" t="s">
        <v>1</v>
      </c>
      <c r="J12" s="119" t="s">
        <v>1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63" x14ac:dyDescent="0.25">
      <c r="A13" s="24">
        <v>8</v>
      </c>
      <c r="B13" s="29" t="s">
        <v>53</v>
      </c>
      <c r="C13" s="100" t="s">
        <v>54</v>
      </c>
      <c r="D13" s="27" t="s">
        <v>52</v>
      </c>
      <c r="E13" s="20">
        <v>796</v>
      </c>
      <c r="F13" s="20">
        <v>14</v>
      </c>
      <c r="G13" s="20">
        <v>14</v>
      </c>
      <c r="H13" s="28" t="s">
        <v>41</v>
      </c>
      <c r="I13" s="119">
        <v>2731</v>
      </c>
      <c r="J13" s="119">
        <v>2731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39.75" customHeight="1" x14ac:dyDescent="0.25">
      <c r="A14" s="24">
        <v>9</v>
      </c>
      <c r="B14" s="29" t="s">
        <v>55</v>
      </c>
      <c r="C14" s="98" t="s">
        <v>56</v>
      </c>
      <c r="D14" s="27" t="s">
        <v>35</v>
      </c>
      <c r="E14" s="20">
        <v>792</v>
      </c>
      <c r="F14" s="20">
        <v>71500</v>
      </c>
      <c r="G14" s="20">
        <v>71500</v>
      </c>
      <c r="H14" s="28" t="s">
        <v>36</v>
      </c>
      <c r="I14" s="20">
        <v>12302</v>
      </c>
      <c r="J14" s="26">
        <v>12302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s="63" customFormat="1" ht="27.75" customHeight="1" x14ac:dyDescent="0.25">
      <c r="A15" s="126" t="s">
        <v>14</v>
      </c>
      <c r="B15" s="127"/>
      <c r="C15" s="101"/>
      <c r="D15" s="61"/>
      <c r="E15" s="31"/>
      <c r="F15" s="31"/>
      <c r="G15" s="31"/>
      <c r="H15" s="31"/>
      <c r="I15" s="31">
        <f>SUM(I5:I14)</f>
        <v>126762</v>
      </c>
      <c r="J15" s="31">
        <f>SUM(J5:J14)</f>
        <v>126741</v>
      </c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</row>
    <row r="16" spans="1:22" ht="63" customHeight="1" x14ac:dyDescent="0.25">
      <c r="A16" s="24" t="s">
        <v>205</v>
      </c>
      <c r="B16" s="60" t="s">
        <v>16</v>
      </c>
      <c r="C16" s="97"/>
      <c r="D16" s="25"/>
      <c r="E16" s="20"/>
      <c r="F16" s="20"/>
      <c r="G16" s="20"/>
      <c r="H16" s="31"/>
      <c r="I16" s="31"/>
      <c r="J16" s="3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10.25" x14ac:dyDescent="0.25">
      <c r="A17" s="24">
        <v>1</v>
      </c>
      <c r="B17" s="33" t="s">
        <v>57</v>
      </c>
      <c r="C17" s="102" t="s">
        <v>58</v>
      </c>
      <c r="D17" s="34" t="s">
        <v>59</v>
      </c>
      <c r="E17" s="35">
        <v>792</v>
      </c>
      <c r="F17" s="35">
        <v>126</v>
      </c>
      <c r="G17" s="35">
        <v>126</v>
      </c>
      <c r="H17" s="36" t="s">
        <v>60</v>
      </c>
      <c r="I17" s="37">
        <v>31535.7</v>
      </c>
      <c r="J17" s="38">
        <v>31535.7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26" x14ac:dyDescent="0.25">
      <c r="A18" s="24">
        <v>2</v>
      </c>
      <c r="B18" s="33" t="s">
        <v>61</v>
      </c>
      <c r="C18" s="102" t="s">
        <v>62</v>
      </c>
      <c r="D18" s="34" t="s">
        <v>59</v>
      </c>
      <c r="E18" s="35">
        <v>792</v>
      </c>
      <c r="F18" s="35">
        <v>854</v>
      </c>
      <c r="G18" s="35">
        <v>767</v>
      </c>
      <c r="H18" s="36" t="s">
        <v>63</v>
      </c>
      <c r="I18" s="39">
        <v>86558</v>
      </c>
      <c r="J18" s="40">
        <v>86542.1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26" x14ac:dyDescent="0.25">
      <c r="A19" s="24">
        <v>3</v>
      </c>
      <c r="B19" s="33" t="s">
        <v>64</v>
      </c>
      <c r="C19" s="27" t="s">
        <v>65</v>
      </c>
      <c r="D19" s="34" t="s">
        <v>66</v>
      </c>
      <c r="E19" s="35">
        <v>876</v>
      </c>
      <c r="F19" s="35">
        <v>186753</v>
      </c>
      <c r="G19" s="35">
        <v>189440</v>
      </c>
      <c r="H19" s="22" t="s">
        <v>67</v>
      </c>
      <c r="I19" s="35">
        <v>73227</v>
      </c>
      <c r="J19" s="41">
        <v>72977.8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26" x14ac:dyDescent="0.25">
      <c r="A20" s="24">
        <v>4</v>
      </c>
      <c r="B20" s="33" t="s">
        <v>68</v>
      </c>
      <c r="C20" s="27" t="s">
        <v>69</v>
      </c>
      <c r="D20" s="34" t="s">
        <v>70</v>
      </c>
      <c r="E20" s="35">
        <v>876</v>
      </c>
      <c r="F20" s="35">
        <v>10209</v>
      </c>
      <c r="G20" s="35">
        <v>10746</v>
      </c>
      <c r="H20" s="36" t="s">
        <v>71</v>
      </c>
      <c r="I20" s="35">
        <v>2878.2</v>
      </c>
      <c r="J20" s="41">
        <v>2861.2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47.25" x14ac:dyDescent="0.25">
      <c r="A21" s="24">
        <v>5</v>
      </c>
      <c r="B21" s="27" t="s">
        <v>72</v>
      </c>
      <c r="C21" s="99" t="s">
        <v>73</v>
      </c>
      <c r="D21" s="42" t="s">
        <v>74</v>
      </c>
      <c r="E21" s="22">
        <v>384</v>
      </c>
      <c r="F21" s="31">
        <v>38350</v>
      </c>
      <c r="G21" s="31">
        <v>38491</v>
      </c>
      <c r="H21" s="36" t="s">
        <v>75</v>
      </c>
      <c r="I21" s="43">
        <v>16682.900000000001</v>
      </c>
      <c r="J21" s="32">
        <v>16532.599999999999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47.25" x14ac:dyDescent="0.25">
      <c r="A22" s="24">
        <v>6</v>
      </c>
      <c r="B22" s="27" t="s">
        <v>76</v>
      </c>
      <c r="C22" s="99" t="s">
        <v>77</v>
      </c>
      <c r="D22" s="42"/>
      <c r="E22" s="22"/>
      <c r="F22" s="22"/>
      <c r="G22" s="22"/>
      <c r="H22" s="36" t="s">
        <v>75</v>
      </c>
      <c r="I22" s="31">
        <v>10447.799999999999</v>
      </c>
      <c r="J22" s="32">
        <v>10342.6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63" x14ac:dyDescent="0.25">
      <c r="A23" s="24">
        <v>7</v>
      </c>
      <c r="B23" s="27" t="s">
        <v>78</v>
      </c>
      <c r="C23" s="98" t="s">
        <v>79</v>
      </c>
      <c r="D23" s="42" t="s">
        <v>80</v>
      </c>
      <c r="E23" s="20">
        <v>112</v>
      </c>
      <c r="F23" s="20">
        <v>5604</v>
      </c>
      <c r="G23" s="20">
        <v>7214.5</v>
      </c>
      <c r="H23" s="36" t="s">
        <v>81</v>
      </c>
      <c r="I23" s="20">
        <v>20054.900000000001</v>
      </c>
      <c r="J23" s="26">
        <v>19954.900000000001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31.5" x14ac:dyDescent="0.25">
      <c r="A24" s="24">
        <v>8</v>
      </c>
      <c r="B24" s="27" t="s">
        <v>82</v>
      </c>
      <c r="C24" s="98" t="s">
        <v>83</v>
      </c>
      <c r="D24" s="44" t="s">
        <v>84</v>
      </c>
      <c r="E24" s="20">
        <v>792</v>
      </c>
      <c r="F24" s="20">
        <v>10396</v>
      </c>
      <c r="G24" s="20">
        <v>10396</v>
      </c>
      <c r="H24" s="36" t="s">
        <v>75</v>
      </c>
      <c r="I24" s="43">
        <v>8551</v>
      </c>
      <c r="J24" s="32">
        <v>8551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10.25" x14ac:dyDescent="0.25">
      <c r="A25" s="24">
        <v>9</v>
      </c>
      <c r="B25" s="27" t="s">
        <v>85</v>
      </c>
      <c r="C25" s="98" t="s">
        <v>86</v>
      </c>
      <c r="D25" s="44" t="s">
        <v>87</v>
      </c>
      <c r="E25" s="20">
        <v>792</v>
      </c>
      <c r="F25" s="20">
        <v>634</v>
      </c>
      <c r="G25" s="20">
        <v>634</v>
      </c>
      <c r="H25" s="36" t="s">
        <v>88</v>
      </c>
      <c r="I25" s="43">
        <v>26896</v>
      </c>
      <c r="J25" s="32">
        <v>26896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s="63" customFormat="1" ht="32.25" customHeight="1" x14ac:dyDescent="0.25">
      <c r="A26" s="126" t="s">
        <v>14</v>
      </c>
      <c r="B26" s="127"/>
      <c r="C26" s="103"/>
      <c r="D26" s="65"/>
      <c r="E26" s="31"/>
      <c r="F26" s="31"/>
      <c r="G26" s="31"/>
      <c r="H26" s="66"/>
      <c r="I26" s="43">
        <f>I17+I18+I19+I20+I21+I22+I23+I24+I25</f>
        <v>276831.5</v>
      </c>
      <c r="J26" s="67">
        <f>J17+J18+J19+J20+J21+J22+J23+J24+J25</f>
        <v>276193.90000000002</v>
      </c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</row>
    <row r="27" spans="1:22" ht="78.75" x14ac:dyDescent="0.25">
      <c r="A27" s="24" t="s">
        <v>211</v>
      </c>
      <c r="B27" s="60" t="s">
        <v>19</v>
      </c>
      <c r="C27" s="97"/>
      <c r="D27" s="25"/>
      <c r="E27" s="20"/>
      <c r="F27" s="20"/>
      <c r="G27" s="20"/>
      <c r="H27" s="20"/>
      <c r="I27" s="20"/>
      <c r="J27" s="26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x14ac:dyDescent="0.25">
      <c r="A28" s="149">
        <v>1</v>
      </c>
      <c r="B28" s="144" t="s">
        <v>89</v>
      </c>
      <c r="C28" s="144" t="s">
        <v>90</v>
      </c>
      <c r="D28" s="45" t="s">
        <v>91</v>
      </c>
      <c r="E28" s="20" t="s">
        <v>92</v>
      </c>
      <c r="F28" s="20">
        <v>551</v>
      </c>
      <c r="G28" s="20">
        <v>567</v>
      </c>
      <c r="H28" s="156" t="s">
        <v>93</v>
      </c>
      <c r="I28" s="158">
        <v>31255.599999999999</v>
      </c>
      <c r="J28" s="142">
        <v>31255.599999999999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x14ac:dyDescent="0.25">
      <c r="A29" s="149"/>
      <c r="B29" s="144"/>
      <c r="C29" s="144"/>
      <c r="D29" s="45" t="s">
        <v>94</v>
      </c>
      <c r="E29" s="20" t="s">
        <v>92</v>
      </c>
      <c r="F29" s="20">
        <v>2204</v>
      </c>
      <c r="G29" s="20">
        <v>2427</v>
      </c>
      <c r="H29" s="157"/>
      <c r="I29" s="157"/>
      <c r="J29" s="14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31.5" x14ac:dyDescent="0.25">
      <c r="A30" s="19">
        <v>2</v>
      </c>
      <c r="B30" s="46" t="s">
        <v>89</v>
      </c>
      <c r="C30" s="46" t="s">
        <v>95</v>
      </c>
      <c r="D30" s="45" t="s">
        <v>91</v>
      </c>
      <c r="E30" s="20" t="s">
        <v>96</v>
      </c>
      <c r="F30" s="20">
        <v>4.4000000000000004</v>
      </c>
      <c r="G30" s="20">
        <v>4.4000000000000004</v>
      </c>
      <c r="H30" s="30" t="s">
        <v>97</v>
      </c>
      <c r="I30" s="47">
        <v>399.5</v>
      </c>
      <c r="J30" s="48">
        <v>399.5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31.5" x14ac:dyDescent="0.25">
      <c r="A31" s="19">
        <v>3</v>
      </c>
      <c r="B31" s="46" t="s">
        <v>89</v>
      </c>
      <c r="C31" s="46" t="s">
        <v>95</v>
      </c>
      <c r="D31" s="45" t="s">
        <v>91</v>
      </c>
      <c r="E31" s="20" t="s">
        <v>92</v>
      </c>
      <c r="F31" s="20">
        <v>6000</v>
      </c>
      <c r="G31" s="20">
        <v>6000</v>
      </c>
      <c r="H31" s="30" t="s">
        <v>98</v>
      </c>
      <c r="I31" s="47">
        <v>370.6</v>
      </c>
      <c r="J31" s="48">
        <v>370.6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47.25" x14ac:dyDescent="0.25">
      <c r="A32" s="19">
        <v>4</v>
      </c>
      <c r="B32" s="46" t="s">
        <v>89</v>
      </c>
      <c r="C32" s="46" t="s">
        <v>99</v>
      </c>
      <c r="D32" s="20" t="s">
        <v>100</v>
      </c>
      <c r="E32" s="22" t="s">
        <v>101</v>
      </c>
      <c r="F32" s="20">
        <v>94</v>
      </c>
      <c r="G32" s="20">
        <v>94</v>
      </c>
      <c r="H32" s="30" t="s">
        <v>102</v>
      </c>
      <c r="I32" s="47">
        <v>3594</v>
      </c>
      <c r="J32" s="48">
        <v>3594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s="63" customFormat="1" ht="29.25" customHeight="1" x14ac:dyDescent="0.25">
      <c r="A33" s="126" t="s">
        <v>14</v>
      </c>
      <c r="B33" s="127"/>
      <c r="C33" s="104"/>
      <c r="D33" s="31"/>
      <c r="E33" s="68"/>
      <c r="F33" s="31"/>
      <c r="G33" s="31"/>
      <c r="H33" s="69"/>
      <c r="I33" s="70">
        <f>I28+I30+I31+I32</f>
        <v>35619.699999999997</v>
      </c>
      <c r="J33" s="71">
        <f>J28+J30+J31+J32</f>
        <v>35619.699999999997</v>
      </c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</row>
    <row r="34" spans="1:22" ht="42" customHeight="1" x14ac:dyDescent="0.25">
      <c r="A34" s="24" t="s">
        <v>234</v>
      </c>
      <c r="B34" s="60" t="s">
        <v>28</v>
      </c>
      <c r="C34" s="97"/>
      <c r="D34" s="25"/>
      <c r="E34" s="20"/>
      <c r="F34" s="20"/>
      <c r="G34" s="20"/>
      <c r="H34" s="20"/>
      <c r="I34" s="20"/>
      <c r="J34" s="26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63" x14ac:dyDescent="0.25">
      <c r="A35" s="24">
        <v>1</v>
      </c>
      <c r="B35" s="29" t="s">
        <v>103</v>
      </c>
      <c r="C35" s="105" t="s">
        <v>104</v>
      </c>
      <c r="D35" s="49" t="s">
        <v>105</v>
      </c>
      <c r="E35" s="50" t="s">
        <v>106</v>
      </c>
      <c r="F35" s="50">
        <v>11</v>
      </c>
      <c r="G35" s="50">
        <v>11</v>
      </c>
      <c r="H35" s="28" t="s">
        <v>107</v>
      </c>
      <c r="I35" s="20">
        <v>1210</v>
      </c>
      <c r="J35" s="26">
        <v>1210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63" x14ac:dyDescent="0.25">
      <c r="A36" s="24">
        <v>2</v>
      </c>
      <c r="B36" s="29" t="s">
        <v>108</v>
      </c>
      <c r="C36" s="105" t="s">
        <v>104</v>
      </c>
      <c r="D36" s="49" t="s">
        <v>105</v>
      </c>
      <c r="E36" s="50" t="s">
        <v>106</v>
      </c>
      <c r="F36" s="50">
        <v>94</v>
      </c>
      <c r="G36" s="50">
        <v>94</v>
      </c>
      <c r="H36" s="28" t="s">
        <v>107</v>
      </c>
      <c r="I36" s="20">
        <v>2229.9</v>
      </c>
      <c r="J36" s="26">
        <v>2229.9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31.5" x14ac:dyDescent="0.25">
      <c r="A37" s="24">
        <v>3</v>
      </c>
      <c r="B37" s="29" t="s">
        <v>109</v>
      </c>
      <c r="C37" s="106" t="s">
        <v>110</v>
      </c>
      <c r="D37" s="49" t="s">
        <v>105</v>
      </c>
      <c r="E37" s="50" t="s">
        <v>106</v>
      </c>
      <c r="F37" s="50">
        <v>84</v>
      </c>
      <c r="G37" s="50">
        <v>84</v>
      </c>
      <c r="H37" s="28" t="s">
        <v>107</v>
      </c>
      <c r="I37" s="20">
        <v>114.5</v>
      </c>
      <c r="J37" s="26">
        <v>114.5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47.25" x14ac:dyDescent="0.25">
      <c r="A38" s="24">
        <v>4</v>
      </c>
      <c r="B38" s="29" t="s">
        <v>111</v>
      </c>
      <c r="C38" s="105" t="s">
        <v>112</v>
      </c>
      <c r="D38" s="49" t="s">
        <v>105</v>
      </c>
      <c r="E38" s="50" t="s">
        <v>106</v>
      </c>
      <c r="F38" s="50">
        <v>262</v>
      </c>
      <c r="G38" s="50">
        <v>262</v>
      </c>
      <c r="H38" s="28" t="s">
        <v>107</v>
      </c>
      <c r="I38" s="20">
        <v>279.10000000000002</v>
      </c>
      <c r="J38" s="26">
        <v>279.10000000000002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94.5" x14ac:dyDescent="0.25">
      <c r="A39" s="24">
        <v>5</v>
      </c>
      <c r="B39" s="29" t="s">
        <v>113</v>
      </c>
      <c r="C39" s="105" t="s">
        <v>114</v>
      </c>
      <c r="D39" s="49" t="s">
        <v>115</v>
      </c>
      <c r="E39" s="50" t="s">
        <v>116</v>
      </c>
      <c r="F39" s="50">
        <v>260</v>
      </c>
      <c r="G39" s="50">
        <v>260</v>
      </c>
      <c r="H39" s="28" t="s">
        <v>107</v>
      </c>
      <c r="I39" s="20">
        <v>95.4</v>
      </c>
      <c r="J39" s="26">
        <v>95.4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31.5" x14ac:dyDescent="0.25">
      <c r="A40" s="24">
        <v>6</v>
      </c>
      <c r="B40" s="29" t="s">
        <v>117</v>
      </c>
      <c r="C40" s="105" t="s">
        <v>118</v>
      </c>
      <c r="D40" s="49" t="s">
        <v>119</v>
      </c>
      <c r="E40" s="50" t="s">
        <v>120</v>
      </c>
      <c r="F40" s="50">
        <v>12</v>
      </c>
      <c r="G40" s="50">
        <v>12</v>
      </c>
      <c r="H40" s="28" t="s">
        <v>107</v>
      </c>
      <c r="I40" s="20">
        <v>121.4</v>
      </c>
      <c r="J40" s="26">
        <v>121.4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63" x14ac:dyDescent="0.25">
      <c r="A41" s="24">
        <v>7</v>
      </c>
      <c r="B41" s="29" t="s">
        <v>121</v>
      </c>
      <c r="C41" s="105" t="s">
        <v>122</v>
      </c>
      <c r="D41" s="49" t="s">
        <v>119</v>
      </c>
      <c r="E41" s="50" t="s">
        <v>120</v>
      </c>
      <c r="F41" s="50">
        <v>38</v>
      </c>
      <c r="G41" s="50">
        <v>38</v>
      </c>
      <c r="H41" s="28" t="s">
        <v>107</v>
      </c>
      <c r="I41" s="20">
        <v>159.69999999999999</v>
      </c>
      <c r="J41" s="26">
        <v>159.69999999999999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63" x14ac:dyDescent="0.25">
      <c r="A42" s="24">
        <v>8</v>
      </c>
      <c r="B42" s="29" t="s">
        <v>123</v>
      </c>
      <c r="C42" s="105" t="s">
        <v>124</v>
      </c>
      <c r="D42" s="49" t="s">
        <v>115</v>
      </c>
      <c r="E42" s="50" t="s">
        <v>116</v>
      </c>
      <c r="F42" s="50">
        <v>1950</v>
      </c>
      <c r="G42" s="50">
        <v>1950</v>
      </c>
      <c r="H42" s="28" t="s">
        <v>125</v>
      </c>
      <c r="I42" s="20">
        <v>403.8</v>
      </c>
      <c r="J42" s="26">
        <v>403.8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63" x14ac:dyDescent="0.25">
      <c r="A43" s="24">
        <v>9</v>
      </c>
      <c r="B43" s="29" t="s">
        <v>126</v>
      </c>
      <c r="C43" s="105" t="s">
        <v>127</v>
      </c>
      <c r="D43" s="49" t="s">
        <v>119</v>
      </c>
      <c r="E43" s="50" t="s">
        <v>120</v>
      </c>
      <c r="F43" s="50">
        <v>35</v>
      </c>
      <c r="G43" s="50">
        <v>35</v>
      </c>
      <c r="H43" s="28" t="s">
        <v>125</v>
      </c>
      <c r="I43" s="20">
        <v>17.5</v>
      </c>
      <c r="J43" s="26">
        <v>17.5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31.5" x14ac:dyDescent="0.25">
      <c r="A44" s="24">
        <v>10</v>
      </c>
      <c r="B44" s="29" t="s">
        <v>128</v>
      </c>
      <c r="C44" s="105" t="s">
        <v>129</v>
      </c>
      <c r="D44" s="49" t="s">
        <v>115</v>
      </c>
      <c r="E44" s="50" t="s">
        <v>116</v>
      </c>
      <c r="F44" s="50">
        <v>15</v>
      </c>
      <c r="G44" s="50">
        <v>15</v>
      </c>
      <c r="H44" s="28" t="s">
        <v>130</v>
      </c>
      <c r="I44" s="31">
        <v>605.79999999999995</v>
      </c>
      <c r="J44" s="32">
        <v>605.79999999999995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31.5" x14ac:dyDescent="0.25">
      <c r="A45" s="24">
        <v>11</v>
      </c>
      <c r="B45" s="29" t="s">
        <v>131</v>
      </c>
      <c r="C45" s="105" t="s">
        <v>132</v>
      </c>
      <c r="D45" s="49" t="s">
        <v>115</v>
      </c>
      <c r="E45" s="50" t="s">
        <v>116</v>
      </c>
      <c r="F45" s="50">
        <v>103</v>
      </c>
      <c r="G45" s="50">
        <v>103</v>
      </c>
      <c r="H45" s="28" t="s">
        <v>130</v>
      </c>
      <c r="I45" s="20">
        <v>203.4</v>
      </c>
      <c r="J45" s="26">
        <v>203.4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31.5" x14ac:dyDescent="0.25">
      <c r="A46" s="24">
        <v>12</v>
      </c>
      <c r="B46" s="29" t="s">
        <v>133</v>
      </c>
      <c r="C46" s="105" t="s">
        <v>134</v>
      </c>
      <c r="D46" s="49" t="s">
        <v>115</v>
      </c>
      <c r="E46" s="50" t="s">
        <v>116</v>
      </c>
      <c r="F46" s="162">
        <v>169.8</v>
      </c>
      <c r="G46" s="162">
        <v>169.8</v>
      </c>
      <c r="H46" s="145" t="s">
        <v>130</v>
      </c>
      <c r="I46" s="155">
        <v>1059.5</v>
      </c>
      <c r="J46" s="163">
        <v>1059.5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31.5" x14ac:dyDescent="0.25">
      <c r="A47" s="24"/>
      <c r="B47" s="29" t="s">
        <v>133</v>
      </c>
      <c r="C47" s="105" t="s">
        <v>135</v>
      </c>
      <c r="D47" s="49" t="s">
        <v>115</v>
      </c>
      <c r="E47" s="50" t="s">
        <v>116</v>
      </c>
      <c r="F47" s="162"/>
      <c r="G47" s="162"/>
      <c r="H47" s="145"/>
      <c r="I47" s="155"/>
      <c r="J47" s="163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31.5" x14ac:dyDescent="0.25">
      <c r="A48" s="24"/>
      <c r="B48" s="29" t="s">
        <v>133</v>
      </c>
      <c r="C48" s="105" t="s">
        <v>136</v>
      </c>
      <c r="D48" s="49" t="s">
        <v>115</v>
      </c>
      <c r="E48" s="50" t="s">
        <v>116</v>
      </c>
      <c r="F48" s="162"/>
      <c r="G48" s="162"/>
      <c r="H48" s="145"/>
      <c r="I48" s="155"/>
      <c r="J48" s="163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x14ac:dyDescent="0.25">
      <c r="A49" s="24">
        <v>13</v>
      </c>
      <c r="B49" s="29" t="s">
        <v>137</v>
      </c>
      <c r="C49" s="105" t="s">
        <v>138</v>
      </c>
      <c r="D49" s="49" t="s">
        <v>115</v>
      </c>
      <c r="E49" s="50" t="s">
        <v>116</v>
      </c>
      <c r="F49" s="50">
        <v>34</v>
      </c>
      <c r="G49" s="50">
        <v>34</v>
      </c>
      <c r="H49" s="28" t="s">
        <v>130</v>
      </c>
      <c r="I49" s="20">
        <v>387.5</v>
      </c>
      <c r="J49" s="26">
        <v>387.5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47.25" x14ac:dyDescent="0.25">
      <c r="A50" s="24">
        <v>14</v>
      </c>
      <c r="B50" s="29" t="s">
        <v>139</v>
      </c>
      <c r="C50" s="105" t="s">
        <v>140</v>
      </c>
      <c r="D50" s="49" t="s">
        <v>141</v>
      </c>
      <c r="E50" s="21" t="s">
        <v>142</v>
      </c>
      <c r="F50" s="50" t="s">
        <v>143</v>
      </c>
      <c r="G50" s="50" t="s">
        <v>143</v>
      </c>
      <c r="H50" s="28" t="s">
        <v>130</v>
      </c>
      <c r="I50" s="20">
        <v>1390.3</v>
      </c>
      <c r="J50" s="26">
        <v>1390.3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x14ac:dyDescent="0.25">
      <c r="A51" s="24">
        <v>15</v>
      </c>
      <c r="B51" s="29" t="s">
        <v>144</v>
      </c>
      <c r="C51" s="105" t="s">
        <v>145</v>
      </c>
      <c r="D51" s="49" t="s">
        <v>146</v>
      </c>
      <c r="E51" s="50" t="s">
        <v>147</v>
      </c>
      <c r="F51" s="162">
        <v>59.4</v>
      </c>
      <c r="G51" s="162">
        <v>59.4</v>
      </c>
      <c r="H51" s="145" t="s">
        <v>130</v>
      </c>
      <c r="I51" s="155">
        <v>38.5</v>
      </c>
      <c r="J51" s="163">
        <v>38.5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x14ac:dyDescent="0.25">
      <c r="A52" s="24"/>
      <c r="B52" s="29" t="s">
        <v>144</v>
      </c>
      <c r="C52" s="105" t="s">
        <v>148</v>
      </c>
      <c r="D52" s="49" t="s">
        <v>146</v>
      </c>
      <c r="E52" s="50" t="s">
        <v>147</v>
      </c>
      <c r="F52" s="162"/>
      <c r="G52" s="162"/>
      <c r="H52" s="145"/>
      <c r="I52" s="155"/>
      <c r="J52" s="163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x14ac:dyDescent="0.25">
      <c r="A53" s="24"/>
      <c r="B53" s="29" t="s">
        <v>144</v>
      </c>
      <c r="C53" s="105" t="s">
        <v>149</v>
      </c>
      <c r="D53" s="49" t="s">
        <v>146</v>
      </c>
      <c r="E53" s="50" t="s">
        <v>147</v>
      </c>
      <c r="F53" s="162"/>
      <c r="G53" s="162"/>
      <c r="H53" s="145"/>
      <c r="I53" s="155"/>
      <c r="J53" s="163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47.25" x14ac:dyDescent="0.25">
      <c r="A54" s="24">
        <v>16</v>
      </c>
      <c r="B54" s="29" t="s">
        <v>150</v>
      </c>
      <c r="C54" s="105" t="s">
        <v>151</v>
      </c>
      <c r="D54" s="49" t="s">
        <v>152</v>
      </c>
      <c r="E54" s="50" t="s">
        <v>153</v>
      </c>
      <c r="F54" s="51">
        <v>152</v>
      </c>
      <c r="G54" s="51">
        <v>154</v>
      </c>
      <c r="H54" s="28" t="s">
        <v>130</v>
      </c>
      <c r="I54" s="20">
        <v>308.39999999999998</v>
      </c>
      <c r="J54" s="26">
        <v>308.39999999999998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x14ac:dyDescent="0.25">
      <c r="A55" s="24">
        <v>17</v>
      </c>
      <c r="B55" s="29" t="s">
        <v>154</v>
      </c>
      <c r="C55" s="105" t="s">
        <v>155</v>
      </c>
      <c r="D55" s="49" t="s">
        <v>115</v>
      </c>
      <c r="E55" s="50" t="s">
        <v>116</v>
      </c>
      <c r="F55" s="50">
        <v>226.5</v>
      </c>
      <c r="G55" s="50">
        <v>226.5</v>
      </c>
      <c r="H55" s="28" t="s">
        <v>156</v>
      </c>
      <c r="I55" s="20">
        <v>132.5</v>
      </c>
      <c r="J55" s="26">
        <v>132.5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78.75" x14ac:dyDescent="0.25">
      <c r="A56" s="24">
        <v>18</v>
      </c>
      <c r="B56" s="52" t="s">
        <v>157</v>
      </c>
      <c r="C56" s="106" t="s">
        <v>158</v>
      </c>
      <c r="D56" s="53" t="s">
        <v>115</v>
      </c>
      <c r="E56" s="51" t="s">
        <v>116</v>
      </c>
      <c r="F56" s="51"/>
      <c r="G56" s="51"/>
      <c r="H56" s="28" t="s">
        <v>159</v>
      </c>
      <c r="I56" s="31">
        <v>370.6</v>
      </c>
      <c r="J56" s="32">
        <v>370.6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78.75" x14ac:dyDescent="0.25">
      <c r="A57" s="24">
        <v>19</v>
      </c>
      <c r="B57" s="52" t="s">
        <v>160</v>
      </c>
      <c r="C57" s="106" t="s">
        <v>161</v>
      </c>
      <c r="D57" s="53" t="s">
        <v>115</v>
      </c>
      <c r="E57" s="51" t="s">
        <v>116</v>
      </c>
      <c r="F57" s="51">
        <v>396982</v>
      </c>
      <c r="G57" s="51">
        <v>396982</v>
      </c>
      <c r="H57" s="28" t="s">
        <v>159</v>
      </c>
      <c r="I57" s="31">
        <v>3915.9</v>
      </c>
      <c r="J57" s="32">
        <v>3724.3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63" x14ac:dyDescent="0.25">
      <c r="A58" s="24">
        <v>20</v>
      </c>
      <c r="B58" s="29" t="s">
        <v>162</v>
      </c>
      <c r="C58" s="105"/>
      <c r="D58" s="53" t="s">
        <v>115</v>
      </c>
      <c r="E58" s="51" t="s">
        <v>116</v>
      </c>
      <c r="F58" s="51">
        <v>396982</v>
      </c>
      <c r="G58" s="51">
        <v>396982</v>
      </c>
      <c r="H58" s="28" t="s">
        <v>163</v>
      </c>
      <c r="I58" s="20">
        <v>6361.1</v>
      </c>
      <c r="J58" s="26">
        <v>6289.7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s="63" customFormat="1" ht="26.25" customHeight="1" x14ac:dyDescent="0.25">
      <c r="A59" s="126" t="s">
        <v>14</v>
      </c>
      <c r="B59" s="127"/>
      <c r="C59" s="106"/>
      <c r="D59" s="53"/>
      <c r="E59" s="51"/>
      <c r="F59" s="51"/>
      <c r="G59" s="51"/>
      <c r="H59" s="64"/>
      <c r="I59" s="31">
        <f>I35+I36+I37+I38+I39+I40+I41+I42+I43+I44+I45+I46+I49+I50+I51+I54+I55+I56+I57+I58</f>
        <v>19404.8</v>
      </c>
      <c r="J59" s="32">
        <f>J35+J36+J37+J38+J39+J40+J41+J42+J43+J44+J45+J46+J49+J50+J51+J54+J55+J56+J57+J58</f>
        <v>19141.8</v>
      </c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</row>
    <row r="60" spans="1:22" s="63" customFormat="1" ht="79.5" customHeight="1" x14ac:dyDescent="0.25">
      <c r="A60" s="72" t="s">
        <v>243</v>
      </c>
      <c r="B60" s="60" t="s">
        <v>27</v>
      </c>
      <c r="C60" s="101"/>
      <c r="D60" s="61"/>
      <c r="E60" s="31"/>
      <c r="F60" s="31"/>
      <c r="G60" s="31"/>
      <c r="H60" s="31"/>
      <c r="I60" s="31"/>
      <c r="J60" s="3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</row>
    <row r="61" spans="1:22" ht="31.5" x14ac:dyDescent="0.25">
      <c r="A61" s="59" t="s">
        <v>30</v>
      </c>
      <c r="B61" s="17" t="s">
        <v>164</v>
      </c>
      <c r="C61" s="16" t="s">
        <v>165</v>
      </c>
      <c r="D61" s="54" t="s">
        <v>166</v>
      </c>
      <c r="E61" s="18" t="s">
        <v>167</v>
      </c>
      <c r="F61" s="18" t="s">
        <v>168</v>
      </c>
      <c r="G61" s="18" t="s">
        <v>168</v>
      </c>
      <c r="H61" s="18" t="s">
        <v>169</v>
      </c>
      <c r="I61" s="18" t="s">
        <v>170</v>
      </c>
      <c r="J61" s="55" t="s">
        <v>171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47.25" x14ac:dyDescent="0.25">
      <c r="A62" s="59" t="s">
        <v>31</v>
      </c>
      <c r="B62" s="17" t="s">
        <v>172</v>
      </c>
      <c r="C62" s="16" t="s">
        <v>173</v>
      </c>
      <c r="D62" s="17" t="s">
        <v>174</v>
      </c>
      <c r="E62" s="18" t="s">
        <v>175</v>
      </c>
      <c r="F62" s="18" t="s">
        <v>176</v>
      </c>
      <c r="G62" s="18" t="s">
        <v>176</v>
      </c>
      <c r="H62" s="18" t="s">
        <v>169</v>
      </c>
      <c r="I62" s="18" t="s">
        <v>177</v>
      </c>
      <c r="J62" s="55" t="s">
        <v>177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28.5" customHeight="1" x14ac:dyDescent="0.25">
      <c r="A63" s="59" t="s">
        <v>32</v>
      </c>
      <c r="B63" s="15" t="s">
        <v>178</v>
      </c>
      <c r="C63" s="16" t="s">
        <v>179</v>
      </c>
      <c r="D63" s="17" t="s">
        <v>180</v>
      </c>
      <c r="E63" s="56" t="s">
        <v>181</v>
      </c>
      <c r="F63" s="18" t="s">
        <v>182</v>
      </c>
      <c r="G63" s="18" t="s">
        <v>183</v>
      </c>
      <c r="H63" s="18" t="s">
        <v>169</v>
      </c>
      <c r="I63" s="18" t="s">
        <v>184</v>
      </c>
      <c r="J63" s="55" t="s">
        <v>183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31.5" x14ac:dyDescent="0.25">
      <c r="A64" s="59" t="s">
        <v>185</v>
      </c>
      <c r="B64" s="17" t="s">
        <v>186</v>
      </c>
      <c r="C64" s="16" t="s">
        <v>187</v>
      </c>
      <c r="D64" s="17" t="s">
        <v>188</v>
      </c>
      <c r="E64" s="18" t="s">
        <v>175</v>
      </c>
      <c r="F64" s="18" t="s">
        <v>189</v>
      </c>
      <c r="G64" s="18" t="s">
        <v>189</v>
      </c>
      <c r="H64" s="18" t="s">
        <v>169</v>
      </c>
      <c r="I64" s="18" t="s">
        <v>190</v>
      </c>
      <c r="J64" s="55" t="s">
        <v>190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31.5" x14ac:dyDescent="0.25">
      <c r="A65" s="59" t="s">
        <v>191</v>
      </c>
      <c r="B65" s="17" t="s">
        <v>192</v>
      </c>
      <c r="C65" s="16" t="s">
        <v>193</v>
      </c>
      <c r="D65" s="17" t="s">
        <v>194</v>
      </c>
      <c r="E65" s="18" t="s">
        <v>175</v>
      </c>
      <c r="F65" s="18" t="s">
        <v>195</v>
      </c>
      <c r="G65" s="18" t="s">
        <v>195</v>
      </c>
      <c r="H65" s="18" t="s">
        <v>169</v>
      </c>
      <c r="I65" s="18" t="s">
        <v>196</v>
      </c>
      <c r="J65" s="55" t="s">
        <v>196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s="63" customFormat="1" ht="39.75" customHeight="1" x14ac:dyDescent="0.25">
      <c r="A66" s="126" t="s">
        <v>14</v>
      </c>
      <c r="B66" s="127"/>
      <c r="C66" s="16"/>
      <c r="D66" s="17"/>
      <c r="E66" s="18"/>
      <c r="F66" s="18"/>
      <c r="G66" s="18"/>
      <c r="H66" s="18"/>
      <c r="I66" s="18">
        <f>I61+I62+I63+I64+I65</f>
        <v>103403.9</v>
      </c>
      <c r="J66" s="55">
        <f>J61+J62+J63+J64+J65</f>
        <v>91430.26999999999</v>
      </c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</row>
    <row r="67" spans="1:22" s="63" customFormat="1" ht="60.75" customHeight="1" x14ac:dyDescent="0.25">
      <c r="A67" s="72" t="s">
        <v>248</v>
      </c>
      <c r="B67" s="60" t="s">
        <v>21</v>
      </c>
      <c r="C67" s="101"/>
      <c r="D67" s="61"/>
      <c r="E67" s="31"/>
      <c r="F67" s="31"/>
      <c r="G67" s="31"/>
      <c r="H67" s="31"/>
      <c r="I67" s="31"/>
      <c r="J67" s="3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</row>
    <row r="68" spans="1:22" ht="94.5" x14ac:dyDescent="0.25">
      <c r="A68" s="59" t="s">
        <v>197</v>
      </c>
      <c r="B68" s="17" t="s">
        <v>198</v>
      </c>
      <c r="C68" s="107" t="s">
        <v>199</v>
      </c>
      <c r="D68" s="54" t="s">
        <v>200</v>
      </c>
      <c r="E68" s="57" t="s">
        <v>201</v>
      </c>
      <c r="F68" s="57" t="s">
        <v>202</v>
      </c>
      <c r="G68" s="57" t="s">
        <v>203</v>
      </c>
      <c r="H68" s="164" t="s">
        <v>204</v>
      </c>
      <c r="I68" s="165">
        <v>3488.84</v>
      </c>
      <c r="J68" s="166">
        <v>3488.84</v>
      </c>
      <c r="K68" s="117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31.5" x14ac:dyDescent="0.25">
      <c r="A69" s="59" t="s">
        <v>205</v>
      </c>
      <c r="B69" s="54" t="s">
        <v>206</v>
      </c>
      <c r="C69" s="107" t="s">
        <v>199</v>
      </c>
      <c r="D69" s="58" t="s">
        <v>207</v>
      </c>
      <c r="E69" s="57" t="s">
        <v>208</v>
      </c>
      <c r="F69" s="57" t="s">
        <v>209</v>
      </c>
      <c r="G69" s="57" t="s">
        <v>210</v>
      </c>
      <c r="H69" s="164">
        <v>8.1104100810496992E+16</v>
      </c>
      <c r="I69" s="165">
        <v>4207.01</v>
      </c>
      <c r="J69" s="166">
        <v>4305.8100000000004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31.5" x14ac:dyDescent="0.25">
      <c r="A70" s="146" t="s">
        <v>211</v>
      </c>
      <c r="B70" s="141" t="s">
        <v>212</v>
      </c>
      <c r="C70" s="140" t="s">
        <v>199</v>
      </c>
      <c r="D70" s="17" t="s">
        <v>213</v>
      </c>
      <c r="E70" s="57" t="s">
        <v>208</v>
      </c>
      <c r="F70" s="57" t="s">
        <v>214</v>
      </c>
      <c r="G70" s="57" t="s">
        <v>215</v>
      </c>
      <c r="H70" s="164">
        <v>8.1104100810496992E+16</v>
      </c>
      <c r="I70" s="165">
        <v>490.74</v>
      </c>
      <c r="J70" s="166">
        <v>490.74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47.25" x14ac:dyDescent="0.25">
      <c r="A71" s="146"/>
      <c r="B71" s="141"/>
      <c r="C71" s="140"/>
      <c r="D71" s="17" t="s">
        <v>216</v>
      </c>
      <c r="E71" s="57" t="s">
        <v>201</v>
      </c>
      <c r="F71" s="57" t="s">
        <v>31</v>
      </c>
      <c r="G71" s="57" t="s">
        <v>31</v>
      </c>
      <c r="H71" s="164">
        <v>8.1104100810496992E+16</v>
      </c>
      <c r="I71" s="165">
        <v>0</v>
      </c>
      <c r="J71" s="166">
        <v>0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47.25" x14ac:dyDescent="0.25">
      <c r="A72" s="146"/>
      <c r="B72" s="141"/>
      <c r="C72" s="140"/>
      <c r="D72" s="54" t="s">
        <v>217</v>
      </c>
      <c r="E72" s="57" t="s">
        <v>208</v>
      </c>
      <c r="F72" s="57" t="s">
        <v>191</v>
      </c>
      <c r="G72" s="57" t="s">
        <v>191</v>
      </c>
      <c r="H72" s="164">
        <v>8.1104100810496992E+16</v>
      </c>
      <c r="I72" s="165">
        <v>0</v>
      </c>
      <c r="J72" s="166">
        <v>0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31.5" x14ac:dyDescent="0.25">
      <c r="A73" s="146" t="s">
        <v>234</v>
      </c>
      <c r="B73" s="141" t="s">
        <v>218</v>
      </c>
      <c r="C73" s="140" t="s">
        <v>199</v>
      </c>
      <c r="D73" s="17" t="s">
        <v>219</v>
      </c>
      <c r="E73" s="57" t="s">
        <v>208</v>
      </c>
      <c r="F73" s="57" t="s">
        <v>220</v>
      </c>
      <c r="G73" s="57" t="s">
        <v>220</v>
      </c>
      <c r="H73" s="167">
        <v>8.1104100810496992E+16</v>
      </c>
      <c r="I73" s="168">
        <v>460.3</v>
      </c>
      <c r="J73" s="169">
        <v>460.3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31.5" x14ac:dyDescent="0.25">
      <c r="A74" s="146"/>
      <c r="B74" s="141"/>
      <c r="C74" s="140"/>
      <c r="D74" s="54" t="s">
        <v>221</v>
      </c>
      <c r="E74" s="57" t="s">
        <v>208</v>
      </c>
      <c r="F74" s="57" t="s">
        <v>222</v>
      </c>
      <c r="G74" s="57" t="s">
        <v>222</v>
      </c>
      <c r="H74" s="167"/>
      <c r="I74" s="168"/>
      <c r="J74" s="169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47.25" x14ac:dyDescent="0.25">
      <c r="A75" s="146"/>
      <c r="B75" s="141"/>
      <c r="C75" s="140"/>
      <c r="D75" s="17" t="s">
        <v>223</v>
      </c>
      <c r="E75" s="57" t="s">
        <v>208</v>
      </c>
      <c r="F75" s="57" t="s">
        <v>224</v>
      </c>
      <c r="G75" s="57" t="s">
        <v>224</v>
      </c>
      <c r="H75" s="167"/>
      <c r="I75" s="168"/>
      <c r="J75" s="169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31.5" x14ac:dyDescent="0.25">
      <c r="A76" s="146"/>
      <c r="B76" s="141"/>
      <c r="C76" s="140"/>
      <c r="D76" s="17" t="s">
        <v>225</v>
      </c>
      <c r="E76" s="57" t="s">
        <v>208</v>
      </c>
      <c r="F76" s="57" t="s">
        <v>226</v>
      </c>
      <c r="G76" s="57" t="s">
        <v>226</v>
      </c>
      <c r="H76" s="167"/>
      <c r="I76" s="168"/>
      <c r="J76" s="169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47.25" x14ac:dyDescent="0.25">
      <c r="A77" s="146" t="s">
        <v>243</v>
      </c>
      <c r="B77" s="141" t="s">
        <v>206</v>
      </c>
      <c r="C77" s="140" t="s">
        <v>199</v>
      </c>
      <c r="D77" s="17" t="s">
        <v>227</v>
      </c>
      <c r="E77" s="57" t="s">
        <v>208</v>
      </c>
      <c r="F77" s="57" t="s">
        <v>228</v>
      </c>
      <c r="G77" s="57" t="s">
        <v>229</v>
      </c>
      <c r="H77" s="167">
        <v>8.1104100810496992E+16</v>
      </c>
      <c r="I77" s="168">
        <v>194.01</v>
      </c>
      <c r="J77" s="169">
        <v>194.01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31.5" x14ac:dyDescent="0.25">
      <c r="A78" s="146"/>
      <c r="B78" s="141"/>
      <c r="C78" s="140"/>
      <c r="D78" s="17" t="s">
        <v>230</v>
      </c>
      <c r="E78" s="57" t="s">
        <v>208</v>
      </c>
      <c r="F78" s="57" t="s">
        <v>231</v>
      </c>
      <c r="G78" s="57" t="s">
        <v>232</v>
      </c>
      <c r="H78" s="167"/>
      <c r="I78" s="168"/>
      <c r="J78" s="169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47.25" x14ac:dyDescent="0.25">
      <c r="A79" s="146" t="s">
        <v>248</v>
      </c>
      <c r="B79" s="141" t="s">
        <v>263</v>
      </c>
      <c r="C79" s="140" t="s">
        <v>199</v>
      </c>
      <c r="D79" s="17" t="s">
        <v>233</v>
      </c>
      <c r="E79" s="57" t="s">
        <v>208</v>
      </c>
      <c r="F79" s="57" t="s">
        <v>224</v>
      </c>
      <c r="G79" s="57" t="s">
        <v>224</v>
      </c>
      <c r="H79" s="167">
        <v>8.1104100810496992E+16</v>
      </c>
      <c r="I79" s="168">
        <v>407.44</v>
      </c>
      <c r="J79" s="169">
        <v>407.44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31.5" x14ac:dyDescent="0.25">
      <c r="A80" s="146"/>
      <c r="B80" s="141"/>
      <c r="C80" s="140"/>
      <c r="D80" s="17" t="s">
        <v>225</v>
      </c>
      <c r="E80" s="57" t="s">
        <v>208</v>
      </c>
      <c r="F80" s="57" t="s">
        <v>226</v>
      </c>
      <c r="G80" s="57" t="s">
        <v>226</v>
      </c>
      <c r="H80" s="167"/>
      <c r="I80" s="168"/>
      <c r="J80" s="169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31.5" x14ac:dyDescent="0.25">
      <c r="A81" s="146"/>
      <c r="B81" s="141"/>
      <c r="C81" s="140"/>
      <c r="D81" s="17" t="s">
        <v>219</v>
      </c>
      <c r="E81" s="57" t="s">
        <v>208</v>
      </c>
      <c r="F81" s="57" t="s">
        <v>220</v>
      </c>
      <c r="G81" s="57" t="s">
        <v>220</v>
      </c>
      <c r="H81" s="167"/>
      <c r="I81" s="168"/>
      <c r="J81" s="169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47.25" x14ac:dyDescent="0.25">
      <c r="A82" s="146" t="s">
        <v>256</v>
      </c>
      <c r="B82" s="141" t="s">
        <v>235</v>
      </c>
      <c r="C82" s="140" t="s">
        <v>199</v>
      </c>
      <c r="D82" s="17" t="s">
        <v>236</v>
      </c>
      <c r="E82" s="57" t="s">
        <v>208</v>
      </c>
      <c r="F82" s="57" t="s">
        <v>4</v>
      </c>
      <c r="G82" s="57" t="s">
        <v>4</v>
      </c>
      <c r="H82" s="167">
        <v>8110410080497000</v>
      </c>
      <c r="I82" s="168">
        <v>487.74</v>
      </c>
      <c r="J82" s="169">
        <v>487.74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31.5" x14ac:dyDescent="0.25">
      <c r="A83" s="146"/>
      <c r="B83" s="141"/>
      <c r="C83" s="140"/>
      <c r="D83" s="17" t="s">
        <v>237</v>
      </c>
      <c r="E83" s="57" t="s">
        <v>208</v>
      </c>
      <c r="F83" s="57">
        <v>11</v>
      </c>
      <c r="G83" s="57" t="s">
        <v>3</v>
      </c>
      <c r="H83" s="167"/>
      <c r="I83" s="168"/>
      <c r="J83" s="169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x14ac:dyDescent="0.25">
      <c r="A84" s="146"/>
      <c r="B84" s="141"/>
      <c r="C84" s="140"/>
      <c r="D84" s="54" t="s">
        <v>238</v>
      </c>
      <c r="E84" s="57" t="s">
        <v>208</v>
      </c>
      <c r="F84" s="57" t="s">
        <v>239</v>
      </c>
      <c r="G84" s="57" t="s">
        <v>239</v>
      </c>
      <c r="H84" s="167"/>
      <c r="I84" s="168"/>
      <c r="J84" s="169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47.25" x14ac:dyDescent="0.25">
      <c r="A85" s="146"/>
      <c r="B85" s="141"/>
      <c r="C85" s="140"/>
      <c r="D85" s="17" t="s">
        <v>240</v>
      </c>
      <c r="E85" s="57" t="s">
        <v>208</v>
      </c>
      <c r="F85" s="57" t="s">
        <v>241</v>
      </c>
      <c r="G85" s="57" t="s">
        <v>241</v>
      </c>
      <c r="H85" s="167"/>
      <c r="I85" s="168"/>
      <c r="J85" s="169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63" x14ac:dyDescent="0.25">
      <c r="A86" s="146"/>
      <c r="B86" s="141"/>
      <c r="C86" s="140"/>
      <c r="D86" s="17" t="s">
        <v>242</v>
      </c>
      <c r="E86" s="57" t="s">
        <v>208</v>
      </c>
      <c r="F86" s="57" t="s">
        <v>32</v>
      </c>
      <c r="G86" s="57" t="s">
        <v>32</v>
      </c>
      <c r="H86" s="167"/>
      <c r="I86" s="168"/>
      <c r="J86" s="169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31.5" x14ac:dyDescent="0.25">
      <c r="A87" s="59" t="s">
        <v>260</v>
      </c>
      <c r="B87" s="17" t="s">
        <v>244</v>
      </c>
      <c r="C87" s="107" t="s">
        <v>199</v>
      </c>
      <c r="D87" s="17" t="s">
        <v>245</v>
      </c>
      <c r="E87" s="57" t="s">
        <v>208</v>
      </c>
      <c r="F87" s="57" t="s">
        <v>246</v>
      </c>
      <c r="G87" s="57" t="s">
        <v>247</v>
      </c>
      <c r="H87" s="164">
        <v>8.1104100810496992E+16</v>
      </c>
      <c r="I87" s="165">
        <v>278.86</v>
      </c>
      <c r="J87" s="166">
        <v>278.86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38.25" customHeight="1" x14ac:dyDescent="0.25">
      <c r="A88" s="146" t="s">
        <v>261</v>
      </c>
      <c r="B88" s="141" t="s">
        <v>249</v>
      </c>
      <c r="C88" s="140" t="s">
        <v>199</v>
      </c>
      <c r="D88" s="17" t="s">
        <v>219</v>
      </c>
      <c r="E88" s="57" t="s">
        <v>208</v>
      </c>
      <c r="F88" s="57" t="s">
        <v>250</v>
      </c>
      <c r="G88" s="57" t="s">
        <v>250</v>
      </c>
      <c r="H88" s="170">
        <v>8.1104100810496992E+16</v>
      </c>
      <c r="I88" s="171"/>
      <c r="J88" s="172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42" customHeight="1" x14ac:dyDescent="0.25">
      <c r="A89" s="146"/>
      <c r="B89" s="141"/>
      <c r="C89" s="140"/>
      <c r="D89" s="54" t="s">
        <v>225</v>
      </c>
      <c r="E89" s="57" t="s">
        <v>208</v>
      </c>
      <c r="F89" s="57" t="s">
        <v>226</v>
      </c>
      <c r="G89" s="57" t="s">
        <v>226</v>
      </c>
      <c r="H89" s="173"/>
      <c r="I89" s="174"/>
      <c r="J89" s="175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31.5" x14ac:dyDescent="0.25">
      <c r="A90" s="146"/>
      <c r="B90" s="141"/>
      <c r="C90" s="140"/>
      <c r="D90" s="17" t="s">
        <v>251</v>
      </c>
      <c r="E90" s="57" t="s">
        <v>208</v>
      </c>
      <c r="F90" s="14" t="s">
        <v>250</v>
      </c>
      <c r="G90" s="14" t="s">
        <v>250</v>
      </c>
      <c r="H90" s="173"/>
      <c r="I90" s="174"/>
      <c r="J90" s="175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47.25" x14ac:dyDescent="0.25">
      <c r="A91" s="146"/>
      <c r="B91" s="141"/>
      <c r="C91" s="140"/>
      <c r="D91" s="17" t="s">
        <v>252</v>
      </c>
      <c r="E91" s="57" t="s">
        <v>208</v>
      </c>
      <c r="F91" s="57" t="s">
        <v>250</v>
      </c>
      <c r="G91" s="57" t="s">
        <v>250</v>
      </c>
      <c r="H91" s="173"/>
      <c r="I91" s="174"/>
      <c r="J91" s="175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25.5" customHeight="1" x14ac:dyDescent="0.25">
      <c r="A92" s="146"/>
      <c r="B92" s="141"/>
      <c r="C92" s="140"/>
      <c r="D92" s="54" t="s">
        <v>253</v>
      </c>
      <c r="E92" s="57" t="s">
        <v>208</v>
      </c>
      <c r="F92" s="57" t="s">
        <v>254</v>
      </c>
      <c r="G92" s="57" t="s">
        <v>254</v>
      </c>
      <c r="H92" s="173"/>
      <c r="I92" s="174"/>
      <c r="J92" s="175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31.5" x14ac:dyDescent="0.25">
      <c r="A93" s="146"/>
      <c r="B93" s="141"/>
      <c r="C93" s="140"/>
      <c r="D93" s="17" t="s">
        <v>219</v>
      </c>
      <c r="E93" s="57" t="s">
        <v>208</v>
      </c>
      <c r="F93" s="57" t="s">
        <v>220</v>
      </c>
      <c r="G93" s="57" t="s">
        <v>220</v>
      </c>
      <c r="H93" s="173"/>
      <c r="I93" s="174"/>
      <c r="J93" s="175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31.5" x14ac:dyDescent="0.25">
      <c r="A94" s="146"/>
      <c r="B94" s="141"/>
      <c r="C94" s="140"/>
      <c r="D94" s="17" t="s">
        <v>225</v>
      </c>
      <c r="E94" s="57" t="s">
        <v>208</v>
      </c>
      <c r="F94" s="57" t="s">
        <v>250</v>
      </c>
      <c r="G94" s="57" t="s">
        <v>250</v>
      </c>
      <c r="H94" s="173"/>
      <c r="I94" s="174"/>
      <c r="J94" s="175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31.5" x14ac:dyDescent="0.25">
      <c r="A95" s="146"/>
      <c r="B95" s="141"/>
      <c r="C95" s="140"/>
      <c r="D95" s="17" t="s">
        <v>251</v>
      </c>
      <c r="E95" s="57" t="s">
        <v>208</v>
      </c>
      <c r="F95" s="14" t="s">
        <v>250</v>
      </c>
      <c r="G95" s="14" t="s">
        <v>250</v>
      </c>
      <c r="H95" s="173"/>
      <c r="I95" s="174"/>
      <c r="J95" s="175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47.25" x14ac:dyDescent="0.25">
      <c r="A96" s="146"/>
      <c r="B96" s="141"/>
      <c r="C96" s="140"/>
      <c r="D96" s="17" t="s">
        <v>252</v>
      </c>
      <c r="E96" s="57" t="s">
        <v>208</v>
      </c>
      <c r="F96" s="57" t="s">
        <v>224</v>
      </c>
      <c r="G96" s="57" t="s">
        <v>224</v>
      </c>
      <c r="H96" s="173"/>
      <c r="I96" s="174"/>
      <c r="J96" s="175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x14ac:dyDescent="0.25">
      <c r="A97" s="146"/>
      <c r="B97" s="141"/>
      <c r="C97" s="140"/>
      <c r="D97" s="54" t="s">
        <v>253</v>
      </c>
      <c r="E97" s="57" t="s">
        <v>208</v>
      </c>
      <c r="F97" s="14" t="s">
        <v>255</v>
      </c>
      <c r="G97" s="14" t="s">
        <v>255</v>
      </c>
      <c r="H97" s="173"/>
      <c r="I97" s="174"/>
      <c r="J97" s="175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31.5" x14ac:dyDescent="0.25">
      <c r="A98" s="146"/>
      <c r="B98" s="141"/>
      <c r="C98" s="140"/>
      <c r="D98" s="54" t="s">
        <v>219</v>
      </c>
      <c r="E98" s="57" t="s">
        <v>208</v>
      </c>
      <c r="F98" s="57" t="s">
        <v>220</v>
      </c>
      <c r="G98" s="57" t="s">
        <v>220</v>
      </c>
      <c r="H98" s="173"/>
      <c r="I98" s="174"/>
      <c r="J98" s="175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31.5" x14ac:dyDescent="0.25">
      <c r="A99" s="146"/>
      <c r="B99" s="141"/>
      <c r="C99" s="140"/>
      <c r="D99" s="54" t="s">
        <v>225</v>
      </c>
      <c r="E99" s="57" t="s">
        <v>208</v>
      </c>
      <c r="F99" s="57" t="s">
        <v>226</v>
      </c>
      <c r="G99" s="57" t="s">
        <v>226</v>
      </c>
      <c r="H99" s="173"/>
      <c r="I99" s="174">
        <v>831.08</v>
      </c>
      <c r="J99" s="175">
        <v>831.08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31.5" x14ac:dyDescent="0.25">
      <c r="A100" s="146"/>
      <c r="B100" s="141"/>
      <c r="C100" s="140"/>
      <c r="D100" s="17" t="s">
        <v>251</v>
      </c>
      <c r="E100" s="57" t="s">
        <v>208</v>
      </c>
      <c r="F100" s="14" t="s">
        <v>250</v>
      </c>
      <c r="G100" s="14" t="s">
        <v>250</v>
      </c>
      <c r="H100" s="173"/>
      <c r="I100" s="174"/>
      <c r="J100" s="175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47.25" x14ac:dyDescent="0.25">
      <c r="A101" s="146"/>
      <c r="B101" s="141"/>
      <c r="C101" s="140"/>
      <c r="D101" s="17" t="s">
        <v>252</v>
      </c>
      <c r="E101" s="57" t="s">
        <v>208</v>
      </c>
      <c r="F101" s="57" t="s">
        <v>224</v>
      </c>
      <c r="G101" s="57" t="s">
        <v>224</v>
      </c>
      <c r="H101" s="173"/>
      <c r="I101" s="174"/>
      <c r="J101" s="175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x14ac:dyDescent="0.25">
      <c r="A102" s="146"/>
      <c r="B102" s="141"/>
      <c r="C102" s="140"/>
      <c r="D102" s="54" t="s">
        <v>253</v>
      </c>
      <c r="E102" s="57" t="s">
        <v>208</v>
      </c>
      <c r="F102" s="57" t="s">
        <v>254</v>
      </c>
      <c r="G102" s="57" t="s">
        <v>254</v>
      </c>
      <c r="H102" s="173"/>
      <c r="I102" s="174"/>
      <c r="J102" s="175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31.5" x14ac:dyDescent="0.25">
      <c r="A103" s="146"/>
      <c r="B103" s="141"/>
      <c r="C103" s="140"/>
      <c r="D103" s="17" t="s">
        <v>219</v>
      </c>
      <c r="E103" s="57" t="s">
        <v>208</v>
      </c>
      <c r="F103" s="57" t="s">
        <v>220</v>
      </c>
      <c r="G103" s="57" t="s">
        <v>220</v>
      </c>
      <c r="H103" s="173"/>
      <c r="I103" s="174"/>
      <c r="J103" s="175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31.5" x14ac:dyDescent="0.25">
      <c r="A104" s="146"/>
      <c r="B104" s="141"/>
      <c r="C104" s="140"/>
      <c r="D104" s="17" t="s">
        <v>225</v>
      </c>
      <c r="E104" s="57" t="s">
        <v>208</v>
      </c>
      <c r="F104" s="57" t="s">
        <v>250</v>
      </c>
      <c r="G104" s="57" t="s">
        <v>250</v>
      </c>
      <c r="H104" s="173"/>
      <c r="I104" s="174"/>
      <c r="J104" s="175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31.5" x14ac:dyDescent="0.25">
      <c r="A105" s="146"/>
      <c r="B105" s="141"/>
      <c r="C105" s="140"/>
      <c r="D105" s="17" t="s">
        <v>251</v>
      </c>
      <c r="E105" s="57" t="s">
        <v>208</v>
      </c>
      <c r="F105" s="14" t="s">
        <v>250</v>
      </c>
      <c r="G105" s="14" t="s">
        <v>250</v>
      </c>
      <c r="H105" s="173"/>
      <c r="I105" s="174"/>
      <c r="J105" s="175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47.25" x14ac:dyDescent="0.25">
      <c r="A106" s="146"/>
      <c r="B106" s="141"/>
      <c r="C106" s="140"/>
      <c r="D106" s="17" t="s">
        <v>252</v>
      </c>
      <c r="E106" s="57" t="s">
        <v>208</v>
      </c>
      <c r="F106" s="57" t="s">
        <v>224</v>
      </c>
      <c r="G106" s="57" t="s">
        <v>224</v>
      </c>
      <c r="H106" s="173"/>
      <c r="I106" s="174"/>
      <c r="J106" s="175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 x14ac:dyDescent="0.25">
      <c r="A107" s="146"/>
      <c r="B107" s="141"/>
      <c r="C107" s="140"/>
      <c r="D107" s="138" t="s">
        <v>253</v>
      </c>
      <c r="E107" s="139" t="s">
        <v>208</v>
      </c>
      <c r="F107" s="137" t="s">
        <v>255</v>
      </c>
      <c r="G107" s="137" t="s">
        <v>255</v>
      </c>
      <c r="H107" s="173"/>
      <c r="I107" s="174"/>
      <c r="J107" s="175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 x14ac:dyDescent="0.25">
      <c r="A108" s="146"/>
      <c r="B108" s="141"/>
      <c r="C108" s="140"/>
      <c r="D108" s="138"/>
      <c r="E108" s="139"/>
      <c r="F108" s="137"/>
      <c r="G108" s="137"/>
      <c r="H108" s="176"/>
      <c r="I108" s="177"/>
      <c r="J108" s="178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41.25" customHeight="1" x14ac:dyDescent="0.25">
      <c r="A109" s="59" t="s">
        <v>262</v>
      </c>
      <c r="B109" s="54" t="s">
        <v>257</v>
      </c>
      <c r="C109" s="107" t="s">
        <v>199</v>
      </c>
      <c r="D109" s="54" t="s">
        <v>258</v>
      </c>
      <c r="E109" s="57">
        <v>796</v>
      </c>
      <c r="F109" s="57" t="s">
        <v>259</v>
      </c>
      <c r="G109" s="57" t="s">
        <v>259</v>
      </c>
      <c r="H109" s="164">
        <v>8.1104100810496992E+16</v>
      </c>
      <c r="I109" s="165">
        <v>222.68</v>
      </c>
      <c r="J109" s="166">
        <v>222.68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s="63" customFormat="1" ht="34.5" customHeight="1" x14ac:dyDescent="0.25">
      <c r="A110" s="126" t="s">
        <v>14</v>
      </c>
      <c r="B110" s="127"/>
      <c r="C110" s="107"/>
      <c r="D110" s="61"/>
      <c r="E110" s="31"/>
      <c r="F110" s="31"/>
      <c r="G110" s="31"/>
      <c r="H110" s="165"/>
      <c r="I110" s="165">
        <f>I68+I69+I70+I71+I72+I73+I77+I79+I82+I87+I88+I99+I109</f>
        <v>11068.7</v>
      </c>
      <c r="J110" s="166">
        <f>J68+J69+J70+J71+J72+J73+J77+J79+J82+J87+J88+J99+J109</f>
        <v>11167.500000000002</v>
      </c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</row>
    <row r="111" spans="1:22" ht="55.5" customHeight="1" x14ac:dyDescent="0.25">
      <c r="A111" s="24" t="s">
        <v>256</v>
      </c>
      <c r="B111" s="60" t="s">
        <v>26</v>
      </c>
      <c r="C111" s="97"/>
      <c r="D111" s="25"/>
      <c r="E111" s="20"/>
      <c r="F111" s="20"/>
      <c r="G111" s="20"/>
      <c r="H111" s="20"/>
      <c r="I111" s="20"/>
      <c r="J111" s="26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94.5" x14ac:dyDescent="0.25">
      <c r="A112" s="59" t="s">
        <v>30</v>
      </c>
      <c r="B112" s="15" t="s">
        <v>264</v>
      </c>
      <c r="C112" s="16" t="s">
        <v>265</v>
      </c>
      <c r="D112" s="16" t="s">
        <v>266</v>
      </c>
      <c r="E112" s="18" t="s">
        <v>25</v>
      </c>
      <c r="F112" s="18" t="s">
        <v>267</v>
      </c>
      <c r="G112" s="18" t="s">
        <v>268</v>
      </c>
      <c r="H112" s="18" t="s">
        <v>269</v>
      </c>
      <c r="I112" s="18" t="s">
        <v>270</v>
      </c>
      <c r="J112" s="55" t="s">
        <v>271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94.5" x14ac:dyDescent="0.25">
      <c r="A113" s="59" t="s">
        <v>31</v>
      </c>
      <c r="B113" s="15" t="s">
        <v>264</v>
      </c>
      <c r="C113" s="16" t="s">
        <v>272</v>
      </c>
      <c r="D113" s="16" t="s">
        <v>273</v>
      </c>
      <c r="E113" s="18" t="s">
        <v>208</v>
      </c>
      <c r="F113" s="18" t="s">
        <v>274</v>
      </c>
      <c r="G113" s="18" t="s">
        <v>275</v>
      </c>
      <c r="H113" s="18" t="s">
        <v>269</v>
      </c>
      <c r="I113" s="18" t="s">
        <v>276</v>
      </c>
      <c r="J113" s="55" t="s">
        <v>277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94.5" x14ac:dyDescent="0.25">
      <c r="A114" s="59" t="s">
        <v>32</v>
      </c>
      <c r="B114" s="15" t="s">
        <v>264</v>
      </c>
      <c r="C114" s="16" t="s">
        <v>278</v>
      </c>
      <c r="D114" s="16" t="s">
        <v>279</v>
      </c>
      <c r="E114" s="18" t="s">
        <v>25</v>
      </c>
      <c r="F114" s="18" t="s">
        <v>280</v>
      </c>
      <c r="G114" s="18" t="s">
        <v>280</v>
      </c>
      <c r="H114" s="18" t="s">
        <v>269</v>
      </c>
      <c r="I114" s="18" t="s">
        <v>281</v>
      </c>
      <c r="J114" s="55" t="s">
        <v>282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94.5" x14ac:dyDescent="0.25">
      <c r="A115" s="59" t="s">
        <v>185</v>
      </c>
      <c r="B115" s="15" t="s">
        <v>264</v>
      </c>
      <c r="C115" s="16" t="s">
        <v>283</v>
      </c>
      <c r="D115" s="16" t="s">
        <v>279</v>
      </c>
      <c r="E115" s="18" t="s">
        <v>25</v>
      </c>
      <c r="F115" s="18" t="s">
        <v>284</v>
      </c>
      <c r="G115" s="18" t="s">
        <v>284</v>
      </c>
      <c r="H115" s="18" t="s">
        <v>269</v>
      </c>
      <c r="I115" s="18" t="s">
        <v>285</v>
      </c>
      <c r="J115" s="55" t="s">
        <v>286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94.5" x14ac:dyDescent="0.25">
      <c r="A116" s="59" t="s">
        <v>287</v>
      </c>
      <c r="B116" s="15" t="s">
        <v>264</v>
      </c>
      <c r="C116" s="16" t="s">
        <v>288</v>
      </c>
      <c r="D116" s="16" t="s">
        <v>279</v>
      </c>
      <c r="E116" s="18" t="s">
        <v>25</v>
      </c>
      <c r="F116" s="18" t="s">
        <v>289</v>
      </c>
      <c r="G116" s="18" t="s">
        <v>289</v>
      </c>
      <c r="H116" s="18" t="s">
        <v>269</v>
      </c>
      <c r="I116" s="18" t="s">
        <v>290</v>
      </c>
      <c r="J116" s="55" t="s">
        <v>291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94.5" x14ac:dyDescent="0.25">
      <c r="A117" s="59" t="s">
        <v>226</v>
      </c>
      <c r="B117" s="15" t="s">
        <v>264</v>
      </c>
      <c r="C117" s="16" t="s">
        <v>292</v>
      </c>
      <c r="D117" s="16" t="s">
        <v>279</v>
      </c>
      <c r="E117" s="18" t="s">
        <v>25</v>
      </c>
      <c r="F117" s="18" t="s">
        <v>284</v>
      </c>
      <c r="G117" s="18" t="s">
        <v>284</v>
      </c>
      <c r="H117" s="18" t="s">
        <v>269</v>
      </c>
      <c r="I117" s="18" t="s">
        <v>285</v>
      </c>
      <c r="J117" s="55" t="s">
        <v>286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26" x14ac:dyDescent="0.25">
      <c r="A118" s="59" t="s">
        <v>224</v>
      </c>
      <c r="B118" s="17" t="s">
        <v>293</v>
      </c>
      <c r="C118" s="16" t="s">
        <v>294</v>
      </c>
      <c r="D118" s="16" t="s">
        <v>273</v>
      </c>
      <c r="E118" s="18" t="s">
        <v>208</v>
      </c>
      <c r="F118" s="18" t="s">
        <v>295</v>
      </c>
      <c r="G118" s="18" t="s">
        <v>296</v>
      </c>
      <c r="H118" s="18" t="s">
        <v>269</v>
      </c>
      <c r="I118" s="18" t="s">
        <v>297</v>
      </c>
      <c r="J118" s="55" t="s">
        <v>298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08" customHeight="1" x14ac:dyDescent="0.25">
      <c r="A119" s="59" t="s">
        <v>299</v>
      </c>
      <c r="B119" s="15" t="s">
        <v>264</v>
      </c>
      <c r="C119" s="16" t="s">
        <v>300</v>
      </c>
      <c r="D119" s="16" t="s">
        <v>301</v>
      </c>
      <c r="E119" s="18" t="s">
        <v>208</v>
      </c>
      <c r="F119" s="18" t="s">
        <v>259</v>
      </c>
      <c r="G119" s="18" t="s">
        <v>259</v>
      </c>
      <c r="H119" s="18" t="s">
        <v>269</v>
      </c>
      <c r="I119" s="18" t="s">
        <v>302</v>
      </c>
      <c r="J119" s="55" t="s">
        <v>303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12.5" customHeight="1" x14ac:dyDescent="0.25">
      <c r="A120" s="59" t="s">
        <v>220</v>
      </c>
      <c r="B120" s="15" t="s">
        <v>264</v>
      </c>
      <c r="C120" s="16" t="s">
        <v>304</v>
      </c>
      <c r="D120" s="16" t="s">
        <v>301</v>
      </c>
      <c r="E120" s="18" t="s">
        <v>208</v>
      </c>
      <c r="F120" s="18" t="s">
        <v>305</v>
      </c>
      <c r="G120" s="18" t="s">
        <v>305</v>
      </c>
      <c r="H120" s="18" t="s">
        <v>269</v>
      </c>
      <c r="I120" s="18" t="s">
        <v>306</v>
      </c>
      <c r="J120" s="55" t="s">
        <v>307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20" customHeight="1" x14ac:dyDescent="0.25">
      <c r="A121" s="59" t="s">
        <v>2</v>
      </c>
      <c r="B121" s="15" t="s">
        <v>264</v>
      </c>
      <c r="C121" s="16" t="s">
        <v>308</v>
      </c>
      <c r="D121" s="16" t="s">
        <v>309</v>
      </c>
      <c r="E121" s="18" t="s">
        <v>208</v>
      </c>
      <c r="F121" s="18" t="s">
        <v>310</v>
      </c>
      <c r="G121" s="18" t="s">
        <v>311</v>
      </c>
      <c r="H121" s="18" t="s">
        <v>269</v>
      </c>
      <c r="I121" s="18" t="s">
        <v>312</v>
      </c>
      <c r="J121" s="55" t="s">
        <v>313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48.5" customHeight="1" x14ac:dyDescent="0.25">
      <c r="A122" s="59" t="s">
        <v>3</v>
      </c>
      <c r="B122" s="17" t="s">
        <v>293</v>
      </c>
      <c r="C122" s="16" t="s">
        <v>314</v>
      </c>
      <c r="D122" s="16" t="s">
        <v>309</v>
      </c>
      <c r="E122" s="18" t="s">
        <v>208</v>
      </c>
      <c r="F122" s="18" t="s">
        <v>315</v>
      </c>
      <c r="G122" s="18" t="s">
        <v>316</v>
      </c>
      <c r="H122" s="18" t="s">
        <v>269</v>
      </c>
      <c r="I122" s="18" t="s">
        <v>317</v>
      </c>
      <c r="J122" s="55" t="s">
        <v>318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s="63" customFormat="1" ht="31.5" customHeight="1" x14ac:dyDescent="0.25">
      <c r="A123" s="126" t="s">
        <v>14</v>
      </c>
      <c r="B123" s="127"/>
      <c r="C123" s="16"/>
      <c r="D123" s="16"/>
      <c r="E123" s="18"/>
      <c r="F123" s="18"/>
      <c r="G123" s="18"/>
      <c r="H123" s="18"/>
      <c r="I123" s="18">
        <f>I112+I113+I114+I115+I116+I117+I118+I119+I120+I121+I122</f>
        <v>82319.3</v>
      </c>
      <c r="J123" s="55">
        <f>J112+J113+J114+J115+J116+J117+J118+J119+J120+J121+J122</f>
        <v>76588.799999999974</v>
      </c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</row>
    <row r="124" spans="1:22" s="63" customFormat="1" ht="123" customHeight="1" x14ac:dyDescent="0.25">
      <c r="A124" s="72" t="s">
        <v>260</v>
      </c>
      <c r="B124" s="60" t="s">
        <v>23</v>
      </c>
      <c r="C124" s="101"/>
      <c r="D124" s="61"/>
      <c r="E124" s="31"/>
      <c r="F124" s="31"/>
      <c r="G124" s="31"/>
      <c r="H124" s="31"/>
      <c r="I124" s="31"/>
      <c r="J124" s="3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</row>
    <row r="125" spans="1:22" ht="65.25" customHeight="1" x14ac:dyDescent="0.25">
      <c r="A125" s="59" t="s">
        <v>30</v>
      </c>
      <c r="B125" s="118" t="s">
        <v>438</v>
      </c>
      <c r="C125" s="15" t="s">
        <v>319</v>
      </c>
      <c r="D125" s="17" t="s">
        <v>320</v>
      </c>
      <c r="E125" s="18" t="s">
        <v>321</v>
      </c>
      <c r="F125" s="18" t="s">
        <v>322</v>
      </c>
      <c r="G125" s="18" t="s">
        <v>323</v>
      </c>
      <c r="H125" s="56" t="s">
        <v>326</v>
      </c>
      <c r="I125" s="18" t="s">
        <v>324</v>
      </c>
      <c r="J125" s="55" t="s">
        <v>325</v>
      </c>
      <c r="K125" s="117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s="63" customFormat="1" ht="33.75" customHeight="1" x14ac:dyDescent="0.25">
      <c r="A126" s="126" t="s">
        <v>14</v>
      </c>
      <c r="B126" s="127"/>
      <c r="C126" s="15"/>
      <c r="D126" s="17"/>
      <c r="E126" s="18"/>
      <c r="F126" s="18"/>
      <c r="G126" s="18"/>
      <c r="H126" s="56"/>
      <c r="I126" s="18" t="str">
        <f>I125</f>
        <v>11026</v>
      </c>
      <c r="J126" s="55" t="str">
        <f>J125</f>
        <v>11009</v>
      </c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</row>
    <row r="127" spans="1:22" s="63" customFormat="1" ht="55.5" customHeight="1" x14ac:dyDescent="0.25">
      <c r="A127" s="72" t="s">
        <v>261</v>
      </c>
      <c r="B127" s="60" t="s">
        <v>22</v>
      </c>
      <c r="C127" s="101"/>
      <c r="D127" s="61"/>
      <c r="E127" s="31"/>
      <c r="F127" s="31"/>
      <c r="G127" s="31"/>
      <c r="H127" s="31"/>
      <c r="I127" s="31"/>
      <c r="J127" s="3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</row>
    <row r="128" spans="1:22" s="63" customFormat="1" ht="174.75" customHeight="1" x14ac:dyDescent="0.25">
      <c r="A128" s="134">
        <v>1</v>
      </c>
      <c r="B128" s="128" t="s">
        <v>378</v>
      </c>
      <c r="C128" s="130" t="s">
        <v>379</v>
      </c>
      <c r="D128" s="121" t="s">
        <v>439</v>
      </c>
      <c r="E128" s="135" t="s">
        <v>380</v>
      </c>
      <c r="F128" s="135">
        <v>280</v>
      </c>
      <c r="G128" s="135">
        <v>293</v>
      </c>
      <c r="H128" s="84" t="s">
        <v>381</v>
      </c>
      <c r="I128" s="85">
        <v>169201.6</v>
      </c>
      <c r="J128" s="86">
        <v>168194.6</v>
      </c>
      <c r="K128" s="116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</row>
    <row r="129" spans="1:22" s="63" customFormat="1" ht="78" customHeight="1" x14ac:dyDescent="0.25">
      <c r="A129" s="134"/>
      <c r="B129" s="128"/>
      <c r="C129" s="130"/>
      <c r="D129" s="122"/>
      <c r="E129" s="135"/>
      <c r="F129" s="135"/>
      <c r="G129" s="135"/>
      <c r="H129" s="87" t="s">
        <v>382</v>
      </c>
      <c r="I129" s="85">
        <v>907.8</v>
      </c>
      <c r="J129" s="86">
        <v>907.8</v>
      </c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</row>
    <row r="130" spans="1:22" s="63" customFormat="1" ht="159" customHeight="1" x14ac:dyDescent="0.25">
      <c r="A130" s="134">
        <v>2</v>
      </c>
      <c r="B130" s="128" t="s">
        <v>383</v>
      </c>
      <c r="C130" s="130" t="s">
        <v>384</v>
      </c>
      <c r="D130" s="121" t="s">
        <v>439</v>
      </c>
      <c r="E130" s="135" t="s">
        <v>380</v>
      </c>
      <c r="F130" s="135">
        <v>184</v>
      </c>
      <c r="G130" s="135">
        <v>223</v>
      </c>
      <c r="H130" s="87" t="s">
        <v>385</v>
      </c>
      <c r="I130" s="85">
        <v>89.7</v>
      </c>
      <c r="J130" s="86">
        <v>89.7</v>
      </c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</row>
    <row r="131" spans="1:22" s="63" customFormat="1" ht="96" customHeight="1" x14ac:dyDescent="0.25">
      <c r="A131" s="134"/>
      <c r="B131" s="128"/>
      <c r="C131" s="130"/>
      <c r="D131" s="122"/>
      <c r="E131" s="135"/>
      <c r="F131" s="135"/>
      <c r="G131" s="135"/>
      <c r="H131" s="87" t="s">
        <v>386</v>
      </c>
      <c r="I131" s="85">
        <v>5002.1000000000004</v>
      </c>
      <c r="J131" s="86">
        <v>5002.1000000000004</v>
      </c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</row>
    <row r="132" spans="1:22" s="63" customFormat="1" ht="156" customHeight="1" x14ac:dyDescent="0.25">
      <c r="A132" s="134">
        <v>3</v>
      </c>
      <c r="B132" s="128" t="s">
        <v>387</v>
      </c>
      <c r="C132" s="132" t="s">
        <v>388</v>
      </c>
      <c r="D132" s="121" t="s">
        <v>439</v>
      </c>
      <c r="E132" s="135" t="s">
        <v>380</v>
      </c>
      <c r="F132" s="135">
        <v>2994</v>
      </c>
      <c r="G132" s="135">
        <v>5015</v>
      </c>
      <c r="H132" s="87" t="s">
        <v>389</v>
      </c>
      <c r="I132" s="85">
        <v>819.3</v>
      </c>
      <c r="J132" s="86">
        <v>819.3</v>
      </c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</row>
    <row r="133" spans="1:22" s="63" customFormat="1" ht="36.75" customHeight="1" x14ac:dyDescent="0.25">
      <c r="A133" s="134"/>
      <c r="B133" s="136"/>
      <c r="C133" s="133"/>
      <c r="D133" s="122"/>
      <c r="E133" s="136"/>
      <c r="F133" s="136"/>
      <c r="G133" s="136"/>
      <c r="H133" s="87" t="s">
        <v>390</v>
      </c>
      <c r="I133" s="85">
        <v>833.4</v>
      </c>
      <c r="J133" s="86">
        <v>833.4</v>
      </c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</row>
    <row r="134" spans="1:22" s="63" customFormat="1" ht="55.5" customHeight="1" x14ac:dyDescent="0.25">
      <c r="A134" s="88"/>
      <c r="B134" s="89"/>
      <c r="C134" s="108"/>
      <c r="D134" s="120"/>
      <c r="E134" s="89"/>
      <c r="F134" s="89"/>
      <c r="G134" s="89"/>
      <c r="H134" s="87" t="s">
        <v>391</v>
      </c>
      <c r="I134" s="85">
        <v>357.1</v>
      </c>
      <c r="J134" s="86">
        <v>357.1</v>
      </c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</row>
    <row r="135" spans="1:22" s="63" customFormat="1" ht="55.5" customHeight="1" x14ac:dyDescent="0.25">
      <c r="A135" s="88"/>
      <c r="B135" s="89"/>
      <c r="C135" s="108"/>
      <c r="D135" s="120"/>
      <c r="E135" s="89"/>
      <c r="F135" s="89"/>
      <c r="G135" s="89"/>
      <c r="H135" s="87" t="s">
        <v>392</v>
      </c>
      <c r="I135" s="85">
        <v>4720</v>
      </c>
      <c r="J135" s="86">
        <v>4720</v>
      </c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</row>
    <row r="136" spans="1:22" s="73" customFormat="1" ht="36.75" customHeight="1" x14ac:dyDescent="0.25">
      <c r="A136" s="126" t="s">
        <v>14</v>
      </c>
      <c r="B136" s="127"/>
      <c r="C136" s="101"/>
      <c r="D136" s="61"/>
      <c r="E136" s="61"/>
      <c r="F136" s="61"/>
      <c r="G136" s="61"/>
      <c r="H136" s="61"/>
      <c r="I136" s="82">
        <f>I128+I129+I130+I131+I133+I134+I135+I132</f>
        <v>181931</v>
      </c>
      <c r="J136" s="90">
        <f>J128+J129+J130+J131+J133+J134+J135+J132</f>
        <v>180924</v>
      </c>
    </row>
    <row r="137" spans="1:22" s="13" customFormat="1" ht="47.25" customHeight="1" x14ac:dyDescent="0.25">
      <c r="A137" s="24" t="s">
        <v>262</v>
      </c>
      <c r="B137" s="77" t="s">
        <v>18</v>
      </c>
      <c r="C137" s="97"/>
      <c r="D137" s="25"/>
      <c r="E137" s="20"/>
      <c r="F137" s="20"/>
      <c r="G137" s="20"/>
      <c r="H137" s="20"/>
      <c r="I137" s="25"/>
      <c r="J137" s="91"/>
    </row>
    <row r="138" spans="1:22" s="13" customFormat="1" ht="78.75" x14ac:dyDescent="0.25">
      <c r="A138" s="24">
        <v>1</v>
      </c>
      <c r="B138" s="29" t="s">
        <v>327</v>
      </c>
      <c r="C138" s="109" t="s">
        <v>328</v>
      </c>
      <c r="D138" s="50" t="s">
        <v>329</v>
      </c>
      <c r="E138" s="50" t="s">
        <v>330</v>
      </c>
      <c r="F138" s="78" t="s">
        <v>331</v>
      </c>
      <c r="G138" s="78" t="s">
        <v>331</v>
      </c>
      <c r="H138" s="79" t="s">
        <v>332</v>
      </c>
      <c r="I138" s="78" t="s">
        <v>331</v>
      </c>
      <c r="J138" s="80" t="s">
        <v>331</v>
      </c>
    </row>
    <row r="139" spans="1:22" s="13" customFormat="1" ht="31.5" x14ac:dyDescent="0.25">
      <c r="A139" s="24" t="s">
        <v>333</v>
      </c>
      <c r="B139" s="29" t="s">
        <v>334</v>
      </c>
      <c r="C139" s="97"/>
      <c r="D139" s="25"/>
      <c r="E139" s="25"/>
      <c r="F139" s="25">
        <v>4433</v>
      </c>
      <c r="G139" s="25">
        <v>4178</v>
      </c>
      <c r="H139" s="28" t="s">
        <v>335</v>
      </c>
      <c r="I139" s="20">
        <v>347677</v>
      </c>
      <c r="J139" s="26">
        <v>343110</v>
      </c>
    </row>
    <row r="140" spans="1:22" s="13" customFormat="1" ht="15.75" x14ac:dyDescent="0.25">
      <c r="A140" s="24"/>
      <c r="B140" s="29" t="s">
        <v>336</v>
      </c>
      <c r="C140" s="97"/>
      <c r="D140" s="25"/>
      <c r="E140" s="25"/>
      <c r="F140" s="25">
        <v>2083</v>
      </c>
      <c r="G140" s="25">
        <v>2190</v>
      </c>
      <c r="H140" s="28" t="s">
        <v>337</v>
      </c>
      <c r="I140" s="20">
        <v>41520</v>
      </c>
      <c r="J140" s="26">
        <v>40135</v>
      </c>
    </row>
    <row r="141" spans="1:22" s="13" customFormat="1" ht="15.75" x14ac:dyDescent="0.25">
      <c r="A141" s="24"/>
      <c r="B141" s="29" t="s">
        <v>338</v>
      </c>
      <c r="C141" s="97"/>
      <c r="D141" s="25"/>
      <c r="E141" s="25"/>
      <c r="F141" s="25">
        <v>4200</v>
      </c>
      <c r="G141" s="25">
        <v>4200</v>
      </c>
      <c r="H141" s="28" t="s">
        <v>339</v>
      </c>
      <c r="I141" s="20">
        <v>24209</v>
      </c>
      <c r="J141" s="26">
        <v>24209</v>
      </c>
    </row>
    <row r="142" spans="1:22" s="13" customFormat="1" ht="15.75" x14ac:dyDescent="0.25">
      <c r="A142" s="24"/>
      <c r="B142" s="29"/>
      <c r="C142" s="97"/>
      <c r="D142" s="25"/>
      <c r="E142" s="25"/>
      <c r="F142" s="25"/>
      <c r="G142" s="25"/>
      <c r="H142" s="25"/>
      <c r="I142" s="20"/>
      <c r="J142" s="26"/>
    </row>
    <row r="143" spans="1:22" s="73" customFormat="1" ht="36.75" customHeight="1" x14ac:dyDescent="0.25">
      <c r="A143" s="126" t="s">
        <v>14</v>
      </c>
      <c r="B143" s="127"/>
      <c r="C143" s="101"/>
      <c r="D143" s="61"/>
      <c r="E143" s="61"/>
      <c r="F143" s="61"/>
      <c r="G143" s="61"/>
      <c r="H143" s="61"/>
      <c r="I143" s="31">
        <f>I139+I140+I141</f>
        <v>413406</v>
      </c>
      <c r="J143" s="32">
        <f>J139+J140+J141</f>
        <v>407454</v>
      </c>
    </row>
    <row r="144" spans="1:22" ht="42.75" x14ac:dyDescent="0.25">
      <c r="A144" s="24" t="s">
        <v>424</v>
      </c>
      <c r="B144" s="6" t="s">
        <v>24</v>
      </c>
      <c r="C144" s="97"/>
      <c r="D144" s="25"/>
      <c r="E144" s="20"/>
      <c r="F144" s="20"/>
      <c r="G144" s="20"/>
      <c r="H144" s="20"/>
      <c r="I144" s="20"/>
      <c r="J144" s="26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45" x14ac:dyDescent="0.25">
      <c r="A145" s="96" t="s">
        <v>30</v>
      </c>
      <c r="B145" s="74" t="s">
        <v>340</v>
      </c>
      <c r="C145" s="110" t="s">
        <v>341</v>
      </c>
      <c r="D145" s="75" t="s">
        <v>1</v>
      </c>
      <c r="E145" s="76" t="s">
        <v>342</v>
      </c>
      <c r="F145" s="76" t="s">
        <v>343</v>
      </c>
      <c r="G145" s="76" t="s">
        <v>344</v>
      </c>
      <c r="H145" s="76" t="s">
        <v>345</v>
      </c>
      <c r="I145" s="76" t="s">
        <v>346</v>
      </c>
      <c r="J145" s="81" t="s">
        <v>346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75" x14ac:dyDescent="0.25">
      <c r="A146" s="96" t="s">
        <v>31</v>
      </c>
      <c r="B146" s="74" t="s">
        <v>347</v>
      </c>
      <c r="C146" s="110" t="s">
        <v>348</v>
      </c>
      <c r="D146" s="75" t="s">
        <v>1</v>
      </c>
      <c r="E146" s="76" t="s">
        <v>342</v>
      </c>
      <c r="F146" s="76" t="s">
        <v>349</v>
      </c>
      <c r="G146" s="76" t="s">
        <v>350</v>
      </c>
      <c r="H146" s="76" t="s">
        <v>345</v>
      </c>
      <c r="I146" s="76" t="s">
        <v>351</v>
      </c>
      <c r="J146" s="81" t="s">
        <v>351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30" x14ac:dyDescent="0.25">
      <c r="A147" s="96" t="s">
        <v>32</v>
      </c>
      <c r="B147" s="74" t="s">
        <v>352</v>
      </c>
      <c r="C147" s="110" t="s">
        <v>353</v>
      </c>
      <c r="D147" s="75" t="s">
        <v>1</v>
      </c>
      <c r="E147" s="76" t="s">
        <v>342</v>
      </c>
      <c r="F147" s="76" t="s">
        <v>354</v>
      </c>
      <c r="G147" s="76" t="s">
        <v>355</v>
      </c>
      <c r="H147" s="76" t="s">
        <v>345</v>
      </c>
      <c r="I147" s="76" t="s">
        <v>356</v>
      </c>
      <c r="J147" s="81" t="s">
        <v>356</v>
      </c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30" x14ac:dyDescent="0.25">
      <c r="A148" s="96" t="s">
        <v>185</v>
      </c>
      <c r="B148" s="74" t="s">
        <v>357</v>
      </c>
      <c r="C148" s="110" t="s">
        <v>358</v>
      </c>
      <c r="D148" s="75" t="s">
        <v>1</v>
      </c>
      <c r="E148" s="76" t="s">
        <v>342</v>
      </c>
      <c r="F148" s="76" t="s">
        <v>359</v>
      </c>
      <c r="G148" s="76" t="s">
        <v>360</v>
      </c>
      <c r="H148" s="76" t="s">
        <v>345</v>
      </c>
      <c r="I148" s="76" t="s">
        <v>361</v>
      </c>
      <c r="J148" s="81" t="s">
        <v>361</v>
      </c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05" x14ac:dyDescent="0.25">
      <c r="A149" s="96" t="s">
        <v>191</v>
      </c>
      <c r="B149" s="74" t="s">
        <v>362</v>
      </c>
      <c r="C149" s="110" t="s">
        <v>363</v>
      </c>
      <c r="D149" s="75" t="s">
        <v>1</v>
      </c>
      <c r="E149" s="76" t="s">
        <v>342</v>
      </c>
      <c r="F149" s="76" t="s">
        <v>364</v>
      </c>
      <c r="G149" s="76" t="s">
        <v>365</v>
      </c>
      <c r="H149" s="76" t="s">
        <v>345</v>
      </c>
      <c r="I149" s="76" t="s">
        <v>366</v>
      </c>
      <c r="J149" s="81" t="s">
        <v>367</v>
      </c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05" x14ac:dyDescent="0.25">
      <c r="A150" s="96" t="s">
        <v>226</v>
      </c>
      <c r="B150" s="74" t="s">
        <v>362</v>
      </c>
      <c r="C150" s="110" t="s">
        <v>368</v>
      </c>
      <c r="D150" s="75" t="s">
        <v>1</v>
      </c>
      <c r="E150" s="76" t="s">
        <v>342</v>
      </c>
      <c r="F150" s="76" t="s">
        <v>369</v>
      </c>
      <c r="G150" s="76" t="s">
        <v>370</v>
      </c>
      <c r="H150" s="76" t="s">
        <v>345</v>
      </c>
      <c r="I150" s="76" t="s">
        <v>371</v>
      </c>
      <c r="J150" s="81" t="s">
        <v>371</v>
      </c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30" x14ac:dyDescent="0.25">
      <c r="A151" s="96" t="s">
        <v>224</v>
      </c>
      <c r="B151" s="74" t="s">
        <v>372</v>
      </c>
      <c r="C151" s="110" t="s">
        <v>373</v>
      </c>
      <c r="D151" s="75" t="s">
        <v>1</v>
      </c>
      <c r="E151" s="76" t="s">
        <v>342</v>
      </c>
      <c r="F151" s="76" t="s">
        <v>374</v>
      </c>
      <c r="G151" s="76" t="s">
        <v>375</v>
      </c>
      <c r="H151" s="76" t="s">
        <v>376</v>
      </c>
      <c r="I151" s="76" t="s">
        <v>377</v>
      </c>
      <c r="J151" s="81" t="s">
        <v>377</v>
      </c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s="73" customFormat="1" ht="36.75" customHeight="1" x14ac:dyDescent="0.25">
      <c r="A152" s="126" t="s">
        <v>14</v>
      </c>
      <c r="B152" s="127"/>
      <c r="C152" s="101"/>
      <c r="D152" s="61"/>
      <c r="E152" s="61"/>
      <c r="F152" s="61"/>
      <c r="G152" s="61"/>
      <c r="H152" s="61"/>
      <c r="I152" s="64">
        <f>I148+I149+I150+I151+I147+I146+I145</f>
        <v>126863.09999999999</v>
      </c>
      <c r="J152" s="92">
        <f>J148+J149+J150+J151+J147+J146+J145</f>
        <v>126834</v>
      </c>
    </row>
    <row r="153" spans="1:22" ht="47.25" x14ac:dyDescent="0.25">
      <c r="A153" s="95" t="s">
        <v>425</v>
      </c>
      <c r="B153" s="83" t="s">
        <v>17</v>
      </c>
      <c r="C153" s="15"/>
      <c r="D153" s="15"/>
      <c r="E153" s="15"/>
      <c r="F153" s="15"/>
      <c r="G153" s="15"/>
      <c r="H153" s="15"/>
      <c r="I153" s="15"/>
      <c r="J153" s="93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31.5" customHeight="1" x14ac:dyDescent="0.25">
      <c r="A154" s="95" t="s">
        <v>197</v>
      </c>
      <c r="B154" s="15" t="s">
        <v>426</v>
      </c>
      <c r="C154" s="110" t="s">
        <v>408</v>
      </c>
      <c r="D154" s="15" t="s">
        <v>393</v>
      </c>
      <c r="E154" s="15" t="s">
        <v>394</v>
      </c>
      <c r="F154" s="15">
        <v>29</v>
      </c>
      <c r="G154" s="15">
        <v>29</v>
      </c>
      <c r="H154" s="74" t="s">
        <v>409</v>
      </c>
      <c r="I154" s="15" t="s">
        <v>395</v>
      </c>
      <c r="J154" s="93" t="s">
        <v>395</v>
      </c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31.5" customHeight="1" x14ac:dyDescent="0.25">
      <c r="A155" s="129" t="s">
        <v>205</v>
      </c>
      <c r="B155" s="125" t="s">
        <v>427</v>
      </c>
      <c r="C155" s="110" t="s">
        <v>412</v>
      </c>
      <c r="D155" s="15" t="s">
        <v>396</v>
      </c>
      <c r="E155" s="15"/>
      <c r="F155" s="15"/>
      <c r="G155" s="15"/>
      <c r="H155" s="15"/>
      <c r="I155" s="15"/>
      <c r="J155" s="93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7.25" customHeight="1" x14ac:dyDescent="0.25">
      <c r="A156" s="129"/>
      <c r="B156" s="125"/>
      <c r="C156" s="110"/>
      <c r="D156" s="15" t="s">
        <v>397</v>
      </c>
      <c r="E156" s="15" t="s">
        <v>330</v>
      </c>
      <c r="F156" s="15">
        <v>2500</v>
      </c>
      <c r="G156" s="15">
        <v>3862</v>
      </c>
      <c r="H156" s="74" t="s">
        <v>410</v>
      </c>
      <c r="I156" s="15">
        <v>5866</v>
      </c>
      <c r="J156" s="93">
        <v>7052</v>
      </c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7.25" customHeight="1" x14ac:dyDescent="0.25">
      <c r="A157" s="129"/>
      <c r="B157" s="125"/>
      <c r="C157" s="110"/>
      <c r="D157" s="15" t="s">
        <v>411</v>
      </c>
      <c r="E157" s="15" t="s">
        <v>394</v>
      </c>
      <c r="F157" s="15">
        <v>50</v>
      </c>
      <c r="G157" s="15">
        <v>60</v>
      </c>
      <c r="H157" s="15"/>
      <c r="I157" s="15"/>
      <c r="J157" s="93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33.75" customHeight="1" x14ac:dyDescent="0.25">
      <c r="A158" s="129" t="s">
        <v>211</v>
      </c>
      <c r="B158" s="125" t="s">
        <v>428</v>
      </c>
      <c r="C158" s="131" t="s">
        <v>414</v>
      </c>
      <c r="D158" s="15" t="s">
        <v>398</v>
      </c>
      <c r="E158" s="15" t="s">
        <v>399</v>
      </c>
      <c r="F158" s="15">
        <v>65</v>
      </c>
      <c r="G158" s="15">
        <v>85</v>
      </c>
      <c r="H158" s="74" t="s">
        <v>413</v>
      </c>
      <c r="I158" s="15">
        <v>9730</v>
      </c>
      <c r="J158" s="93">
        <v>9730</v>
      </c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59.25" customHeight="1" x14ac:dyDescent="0.25">
      <c r="A159" s="129"/>
      <c r="B159" s="125"/>
      <c r="C159" s="131"/>
      <c r="D159" s="15" t="s">
        <v>400</v>
      </c>
      <c r="E159" s="15" t="s">
        <v>399</v>
      </c>
      <c r="F159" s="15">
        <v>25</v>
      </c>
      <c r="G159" s="15">
        <v>37.5</v>
      </c>
      <c r="H159" s="15"/>
      <c r="I159" s="15"/>
      <c r="J159" s="93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35.25" customHeight="1" x14ac:dyDescent="0.25">
      <c r="A160" s="129"/>
      <c r="B160" s="125"/>
      <c r="C160" s="131"/>
      <c r="D160" s="15" t="s">
        <v>401</v>
      </c>
      <c r="E160" s="15" t="s">
        <v>394</v>
      </c>
      <c r="F160" s="15">
        <v>0</v>
      </c>
      <c r="G160" s="15">
        <v>0</v>
      </c>
      <c r="H160" s="15"/>
      <c r="I160" s="15"/>
      <c r="J160" s="93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40.5" customHeight="1" x14ac:dyDescent="0.25">
      <c r="A161" s="129" t="s">
        <v>234</v>
      </c>
      <c r="B161" s="125" t="s">
        <v>429</v>
      </c>
      <c r="C161" s="125"/>
      <c r="D161" s="15" t="s">
        <v>397</v>
      </c>
      <c r="E161" s="15" t="s">
        <v>415</v>
      </c>
      <c r="F161" s="15">
        <v>13600</v>
      </c>
      <c r="G161" s="15">
        <v>17009</v>
      </c>
      <c r="H161" s="74" t="s">
        <v>416</v>
      </c>
      <c r="I161" s="15">
        <v>22390.2</v>
      </c>
      <c r="J161" s="93">
        <v>22390.2</v>
      </c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28.5" customHeight="1" x14ac:dyDescent="0.25">
      <c r="A162" s="129"/>
      <c r="B162" s="125"/>
      <c r="C162" s="125"/>
      <c r="D162" s="15" t="s">
        <v>402</v>
      </c>
      <c r="E162" s="15" t="s">
        <v>403</v>
      </c>
      <c r="F162" s="15">
        <v>3</v>
      </c>
      <c r="G162" s="15">
        <v>5</v>
      </c>
      <c r="H162" s="15"/>
      <c r="I162" s="15"/>
      <c r="J162" s="93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47.25" customHeight="1" x14ac:dyDescent="0.25">
      <c r="A163" s="129"/>
      <c r="B163" s="125"/>
      <c r="C163" s="125"/>
      <c r="D163" s="15" t="s">
        <v>417</v>
      </c>
      <c r="E163" s="15" t="s">
        <v>403</v>
      </c>
      <c r="F163" s="15">
        <v>103</v>
      </c>
      <c r="G163" s="15">
        <v>112</v>
      </c>
      <c r="H163" s="15"/>
      <c r="I163" s="15"/>
      <c r="J163" s="93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11.75" customHeight="1" x14ac:dyDescent="0.25">
      <c r="A164" s="95" t="s">
        <v>243</v>
      </c>
      <c r="B164" s="15" t="s">
        <v>430</v>
      </c>
      <c r="C164" s="110" t="s">
        <v>418</v>
      </c>
      <c r="D164" s="15" t="s">
        <v>404</v>
      </c>
      <c r="E164" s="15" t="s">
        <v>394</v>
      </c>
      <c r="F164" s="15">
        <v>6</v>
      </c>
      <c r="G164" s="15">
        <v>6</v>
      </c>
      <c r="H164" s="74" t="s">
        <v>419</v>
      </c>
      <c r="I164" s="15">
        <v>1428.8</v>
      </c>
      <c r="J164" s="93">
        <v>1428.8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58.5" customHeight="1" x14ac:dyDescent="0.25">
      <c r="A165" s="129" t="s">
        <v>248</v>
      </c>
      <c r="B165" s="125" t="s">
        <v>429</v>
      </c>
      <c r="C165" s="125"/>
      <c r="D165" s="15" t="s">
        <v>402</v>
      </c>
      <c r="E165" s="15" t="s">
        <v>394</v>
      </c>
      <c r="F165" s="15">
        <v>2</v>
      </c>
      <c r="G165" s="15">
        <v>2</v>
      </c>
      <c r="H165" s="74" t="s">
        <v>420</v>
      </c>
      <c r="I165" s="15">
        <v>8105</v>
      </c>
      <c r="J165" s="93">
        <v>8128.2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58.5" customHeight="1" x14ac:dyDescent="0.25">
      <c r="A166" s="129"/>
      <c r="B166" s="125"/>
      <c r="C166" s="125"/>
      <c r="D166" s="15" t="s">
        <v>405</v>
      </c>
      <c r="E166" s="15" t="s">
        <v>394</v>
      </c>
      <c r="F166" s="15">
        <v>63</v>
      </c>
      <c r="G166" s="15">
        <v>65</v>
      </c>
      <c r="H166" s="74" t="s">
        <v>420</v>
      </c>
      <c r="I166" s="15"/>
      <c r="J166" s="93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58.5" customHeight="1" x14ac:dyDescent="0.25">
      <c r="A167" s="129"/>
      <c r="B167" s="125"/>
      <c r="C167" s="125"/>
      <c r="D167" s="15" t="s">
        <v>406</v>
      </c>
      <c r="E167" s="15" t="s">
        <v>330</v>
      </c>
      <c r="F167" s="15">
        <v>4500</v>
      </c>
      <c r="G167" s="15">
        <v>4954</v>
      </c>
      <c r="H167" s="74" t="s">
        <v>420</v>
      </c>
      <c r="I167" s="15"/>
      <c r="J167" s="93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41.25" customHeight="1" x14ac:dyDescent="0.25">
      <c r="A168" s="95" t="s">
        <v>256</v>
      </c>
      <c r="B168" s="125" t="s">
        <v>431</v>
      </c>
      <c r="C168" s="131" t="s">
        <v>421</v>
      </c>
      <c r="D168" s="15" t="s">
        <v>406</v>
      </c>
      <c r="E168" s="15" t="s">
        <v>330</v>
      </c>
      <c r="F168" s="15">
        <v>7650</v>
      </c>
      <c r="G168" s="15">
        <v>7873</v>
      </c>
      <c r="H168" s="74" t="s">
        <v>422</v>
      </c>
      <c r="I168" s="15">
        <v>17511.2</v>
      </c>
      <c r="J168" s="93">
        <v>17511.2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31.5" x14ac:dyDescent="0.25">
      <c r="A169" s="95"/>
      <c r="B169" s="125"/>
      <c r="C169" s="131"/>
      <c r="D169" s="15" t="s">
        <v>407</v>
      </c>
      <c r="E169" s="15" t="s">
        <v>423</v>
      </c>
      <c r="F169" s="15">
        <v>30</v>
      </c>
      <c r="G169" s="15">
        <v>24</v>
      </c>
      <c r="H169" s="15"/>
      <c r="I169" s="15"/>
      <c r="J169" s="93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37.5" customHeight="1" x14ac:dyDescent="0.25">
      <c r="A170" s="126" t="s">
        <v>14</v>
      </c>
      <c r="B170" s="127"/>
      <c r="C170" s="15"/>
      <c r="D170" s="15"/>
      <c r="E170" s="15"/>
      <c r="F170" s="15"/>
      <c r="G170" s="15"/>
      <c r="H170" s="15"/>
      <c r="I170" s="112">
        <v>78869.8</v>
      </c>
      <c r="J170" s="93">
        <v>80079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47.25" x14ac:dyDescent="0.25">
      <c r="A171" s="95" t="s">
        <v>433</v>
      </c>
      <c r="B171" s="83" t="s">
        <v>432</v>
      </c>
      <c r="C171" s="15"/>
      <c r="D171" s="15"/>
      <c r="E171" s="15"/>
      <c r="F171" s="15"/>
      <c r="G171" s="15"/>
      <c r="H171" s="15"/>
      <c r="I171" s="15"/>
      <c r="J171" s="93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60" x14ac:dyDescent="0.25">
      <c r="A172" s="7">
        <v>1</v>
      </c>
      <c r="B172" s="113" t="s">
        <v>434</v>
      </c>
      <c r="C172" s="114" t="s">
        <v>435</v>
      </c>
      <c r="D172" s="115" t="s">
        <v>436</v>
      </c>
      <c r="E172" s="9">
        <v>792</v>
      </c>
      <c r="F172" s="5">
        <v>230</v>
      </c>
      <c r="G172" s="5">
        <v>230</v>
      </c>
      <c r="H172" s="74" t="s">
        <v>437</v>
      </c>
      <c r="I172" s="9">
        <v>352.4</v>
      </c>
      <c r="J172" s="8">
        <v>352.4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37.5" customHeight="1" thickBot="1" x14ac:dyDescent="0.3">
      <c r="A173" s="123" t="s">
        <v>14</v>
      </c>
      <c r="B173" s="124"/>
      <c r="C173" s="94"/>
      <c r="D173" s="94"/>
      <c r="E173" s="94"/>
      <c r="F173" s="94"/>
      <c r="G173" s="94"/>
      <c r="H173" s="94"/>
      <c r="I173" s="10">
        <f>I172</f>
        <v>352.4</v>
      </c>
      <c r="J173" s="11">
        <f>J172</f>
        <v>352.4</v>
      </c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x14ac:dyDescent="0.25"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x14ac:dyDescent="0.25"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x14ac:dyDescent="0.25"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2:22" x14ac:dyDescent="0.25"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2:22" x14ac:dyDescent="0.25"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2:22" x14ac:dyDescent="0.25"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2:22" x14ac:dyDescent="0.25"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2:22" x14ac:dyDescent="0.25"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2:22" x14ac:dyDescent="0.25"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2:22" x14ac:dyDescent="0.25"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2:22" x14ac:dyDescent="0.25"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2:22" x14ac:dyDescent="0.25"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2:22" x14ac:dyDescent="0.25"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2:22" x14ac:dyDescent="0.25"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2:22" x14ac:dyDescent="0.25"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2:22" x14ac:dyDescent="0.25"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2:22" x14ac:dyDescent="0.25"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2:22" x14ac:dyDescent="0.25"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2:22" x14ac:dyDescent="0.25"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2:22" x14ac:dyDescent="0.25"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2:22" x14ac:dyDescent="0.25"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2:22" x14ac:dyDescent="0.25"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2:22" x14ac:dyDescent="0.25"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2:22" x14ac:dyDescent="0.25"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2:22" x14ac:dyDescent="0.25"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2:22" x14ac:dyDescent="0.25"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2:22" x14ac:dyDescent="0.25"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2:22" x14ac:dyDescent="0.25"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2:22" x14ac:dyDescent="0.25"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2:22" x14ac:dyDescent="0.25"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2:22" x14ac:dyDescent="0.25"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2:22" x14ac:dyDescent="0.25"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2:22" x14ac:dyDescent="0.25"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2:22" x14ac:dyDescent="0.25"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</sheetData>
  <mergeCells count="111">
    <mergeCell ref="A59:B59"/>
    <mergeCell ref="A79:A81"/>
    <mergeCell ref="A77:A78"/>
    <mergeCell ref="B77:B78"/>
    <mergeCell ref="B79:B81"/>
    <mergeCell ref="A70:A72"/>
    <mergeCell ref="B70:B72"/>
    <mergeCell ref="A123:B123"/>
    <mergeCell ref="C130:C131"/>
    <mergeCell ref="B82:B86"/>
    <mergeCell ref="B73:B76"/>
    <mergeCell ref="A73:A76"/>
    <mergeCell ref="A110:B110"/>
    <mergeCell ref="A126:B126"/>
    <mergeCell ref="A88:A108"/>
    <mergeCell ref="B128:B129"/>
    <mergeCell ref="A1:J1"/>
    <mergeCell ref="A2:A3"/>
    <mergeCell ref="B2:B3"/>
    <mergeCell ref="C2:C3"/>
    <mergeCell ref="D2:G2"/>
    <mergeCell ref="H2:J2"/>
    <mergeCell ref="A33:B33"/>
    <mergeCell ref="I51:I53"/>
    <mergeCell ref="H28:H29"/>
    <mergeCell ref="I28:I29"/>
    <mergeCell ref="H46:H48"/>
    <mergeCell ref="I46:I48"/>
    <mergeCell ref="C5:C6"/>
    <mergeCell ref="A15:B15"/>
    <mergeCell ref="B5:B6"/>
    <mergeCell ref="A26:B26"/>
    <mergeCell ref="A5:A6"/>
    <mergeCell ref="A28:A29"/>
    <mergeCell ref="B28:B29"/>
    <mergeCell ref="G51:G53"/>
    <mergeCell ref="J46:J48"/>
    <mergeCell ref="F46:F48"/>
    <mergeCell ref="G46:G48"/>
    <mergeCell ref="J51:J53"/>
    <mergeCell ref="J28:J29"/>
    <mergeCell ref="C28:C29"/>
    <mergeCell ref="H51:H53"/>
    <mergeCell ref="J77:J78"/>
    <mergeCell ref="I73:I76"/>
    <mergeCell ref="H77:H78"/>
    <mergeCell ref="I77:I78"/>
    <mergeCell ref="H73:H76"/>
    <mergeCell ref="C73:C76"/>
    <mergeCell ref="C77:C78"/>
    <mergeCell ref="F51:F53"/>
    <mergeCell ref="G132:G133"/>
    <mergeCell ref="F107:F108"/>
    <mergeCell ref="F132:F133"/>
    <mergeCell ref="J79:J81"/>
    <mergeCell ref="D107:D108"/>
    <mergeCell ref="E107:E108"/>
    <mergeCell ref="C88:C108"/>
    <mergeCell ref="B88:B108"/>
    <mergeCell ref="A66:B66"/>
    <mergeCell ref="J73:J76"/>
    <mergeCell ref="C70:C72"/>
    <mergeCell ref="C79:C81"/>
    <mergeCell ref="H79:H81"/>
    <mergeCell ref="J82:J86"/>
    <mergeCell ref="I88:I98"/>
    <mergeCell ref="J88:J98"/>
    <mergeCell ref="I82:I86"/>
    <mergeCell ref="H82:H86"/>
    <mergeCell ref="A82:A86"/>
    <mergeCell ref="A128:A129"/>
    <mergeCell ref="C82:C86"/>
    <mergeCell ref="H88:H108"/>
    <mergeCell ref="E128:E129"/>
    <mergeCell ref="F128:F129"/>
    <mergeCell ref="G128:G129"/>
    <mergeCell ref="E130:E131"/>
    <mergeCell ref="F130:F131"/>
    <mergeCell ref="G130:G131"/>
    <mergeCell ref="I79:I81"/>
    <mergeCell ref="J99:J108"/>
    <mergeCell ref="G107:G108"/>
    <mergeCell ref="I99:I108"/>
    <mergeCell ref="E132:E133"/>
    <mergeCell ref="A158:A160"/>
    <mergeCell ref="B165:B167"/>
    <mergeCell ref="A136:B136"/>
    <mergeCell ref="A132:A133"/>
    <mergeCell ref="B132:B133"/>
    <mergeCell ref="B155:B157"/>
    <mergeCell ref="A155:A157"/>
    <mergeCell ref="B158:B160"/>
    <mergeCell ref="D128:D129"/>
    <mergeCell ref="D130:D131"/>
    <mergeCell ref="D132:D133"/>
    <mergeCell ref="A173:B173"/>
    <mergeCell ref="B168:B169"/>
    <mergeCell ref="A152:B152"/>
    <mergeCell ref="A143:B143"/>
    <mergeCell ref="B130:B131"/>
    <mergeCell ref="A165:A167"/>
    <mergeCell ref="A161:A163"/>
    <mergeCell ref="A170:B170"/>
    <mergeCell ref="C165:C167"/>
    <mergeCell ref="B161:B163"/>
    <mergeCell ref="C161:C163"/>
    <mergeCell ref="C128:C129"/>
    <mergeCell ref="C158:C160"/>
    <mergeCell ref="C132:C133"/>
    <mergeCell ref="A130:A131"/>
    <mergeCell ref="C168:C169"/>
  </mergeCells>
  <phoneticPr fontId="3" type="noConversion"/>
  <pageMargins left="0.17" right="0.17" top="0.17" bottom="0.16" header="0.17" footer="0.16"/>
  <pageSetup paperSize="9" scale="59" fitToHeight="0" orientation="landscape" r:id="rId1"/>
  <headerFooter>
    <oddFooter>&amp;C&amp;"Times New Roman,обычный"&amp;P</oddFooter>
  </headerFooter>
  <rowBreaks count="1" manualBreakCount="1"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Услуги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2017-07-26T13:16:08Z</cp:lastPrinted>
  <dcterms:created xsi:type="dcterms:W3CDTF">2006-09-16T00:00:00Z</dcterms:created>
  <dcterms:modified xsi:type="dcterms:W3CDTF">2017-07-26T13:27:57Z</dcterms:modified>
</cp:coreProperties>
</file>