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од" sheetId="4" r:id="rId1"/>
    <sheet name="п 1.1" sheetId="14" r:id="rId2"/>
    <sheet name="п 1.2" sheetId="15" r:id="rId3"/>
    <sheet name="п 1.3" sheetId="16" r:id="rId4"/>
    <sheet name="п 1.4" sheetId="17" r:id="rId5"/>
    <sheet name="п 2.1" sheetId="18" r:id="rId6"/>
    <sheet name="п 2.2" sheetId="19" r:id="rId7"/>
    <sheet name="3.1" sheetId="20" r:id="rId8"/>
    <sheet name="п 3.2" sheetId="21" r:id="rId9"/>
    <sheet name="п 4.1" sheetId="22" r:id="rId10"/>
  </sheets>
  <externalReferences>
    <externalReference r:id="rId11"/>
  </externalReferences>
  <definedNames>
    <definedName name="Svod0306" localSheetId="7">#REF!</definedName>
    <definedName name="Svod0306" localSheetId="1">#REF!</definedName>
    <definedName name="Svod0306" localSheetId="2">#REF!</definedName>
    <definedName name="Svod0306" localSheetId="3">#REF!</definedName>
    <definedName name="Svod0306" localSheetId="4">#REF!</definedName>
    <definedName name="Svod0306" localSheetId="5">#REF!</definedName>
    <definedName name="Svod0306" localSheetId="6">#REF!</definedName>
    <definedName name="Svod0306" localSheetId="8">#REF!</definedName>
    <definedName name="Svod0306" localSheetId="9">#REF!</definedName>
    <definedName name="Svod0306">#REF!</definedName>
    <definedName name="XDO_?AM_MM?" localSheetId="7">#REF!</definedName>
    <definedName name="XDO_?AM_MM?" localSheetId="1">#REF!</definedName>
    <definedName name="XDO_?AM_MM?" localSheetId="2">#REF!</definedName>
    <definedName name="XDO_?AM_MM?" localSheetId="3">#REF!</definedName>
    <definedName name="XDO_?AM_MM?" localSheetId="4">#REF!</definedName>
    <definedName name="XDO_?AM_MM?" localSheetId="5">#REF!</definedName>
    <definedName name="XDO_?AM_MM?" localSheetId="6">#REF!</definedName>
    <definedName name="XDO_?AM_MM?" localSheetId="8">#REF!</definedName>
    <definedName name="XDO_?AM_MM?" localSheetId="9">#REF!</definedName>
    <definedName name="XDO_?AM_MM?">#REF!</definedName>
    <definedName name="XDO_?AM_MM_2?" localSheetId="7">#REF!</definedName>
    <definedName name="XDO_?AM_MM_2?" localSheetId="1">#REF!</definedName>
    <definedName name="XDO_?AM_MM_2?" localSheetId="2">#REF!</definedName>
    <definedName name="XDO_?AM_MM_2?" localSheetId="3">#REF!</definedName>
    <definedName name="XDO_?AM_MM_2?" localSheetId="4">#REF!</definedName>
    <definedName name="XDO_?AM_MM_2?" localSheetId="5">#REF!</definedName>
    <definedName name="XDO_?AM_MM_2?" localSheetId="6">#REF!</definedName>
    <definedName name="XDO_?AM_MM_2?" localSheetId="8">#REF!</definedName>
    <definedName name="XDO_?AM_MM_2?" localSheetId="9">#REF!</definedName>
    <definedName name="XDO_?AM_MM_2?">#REF!</definedName>
    <definedName name="XDO_?AM_MM_3?" localSheetId="7">#REF!</definedName>
    <definedName name="XDO_?AM_MM_3?" localSheetId="1">#REF!</definedName>
    <definedName name="XDO_?AM_MM_3?" localSheetId="2">#REF!</definedName>
    <definedName name="XDO_?AM_MM_3?" localSheetId="3">#REF!</definedName>
    <definedName name="XDO_?AM_MM_3?" localSheetId="4">#REF!</definedName>
    <definedName name="XDO_?AM_MM_3?" localSheetId="5">#REF!</definedName>
    <definedName name="XDO_?AM_MM_3?" localSheetId="6">#REF!</definedName>
    <definedName name="XDO_?AM_MM_3?" localSheetId="8">#REF!</definedName>
    <definedName name="XDO_?AM_MM_3?" localSheetId="9">#REF!</definedName>
    <definedName name="XDO_?AM_MM_3?">#REF!</definedName>
    <definedName name="XDO_?AM_YY?" localSheetId="7">#REF!</definedName>
    <definedName name="XDO_?AM_YY?" localSheetId="1">#REF!</definedName>
    <definedName name="XDO_?AM_YY?" localSheetId="2">#REF!</definedName>
    <definedName name="XDO_?AM_YY?" localSheetId="3">#REF!</definedName>
    <definedName name="XDO_?AM_YY?" localSheetId="4">#REF!</definedName>
    <definedName name="XDO_?AM_YY?" localSheetId="5">#REF!</definedName>
    <definedName name="XDO_?AM_YY?" localSheetId="6">#REF!</definedName>
    <definedName name="XDO_?AM_YY?" localSheetId="8">#REF!</definedName>
    <definedName name="XDO_?AM_YY?" localSheetId="9">#REF!</definedName>
    <definedName name="XDO_?AM_YY?">#REF!</definedName>
    <definedName name="XDO_?AM_YY_2?" localSheetId="7">#REF!</definedName>
    <definedName name="XDO_?AM_YY_2?" localSheetId="1">#REF!</definedName>
    <definedName name="XDO_?AM_YY_2?" localSheetId="2">#REF!</definedName>
    <definedName name="XDO_?AM_YY_2?" localSheetId="3">#REF!</definedName>
    <definedName name="XDO_?AM_YY_2?" localSheetId="4">#REF!</definedName>
    <definedName name="XDO_?AM_YY_2?" localSheetId="5">#REF!</definedName>
    <definedName name="XDO_?AM_YY_2?" localSheetId="6">#REF!</definedName>
    <definedName name="XDO_?AM_YY_2?" localSheetId="8">#REF!</definedName>
    <definedName name="XDO_?AM_YY_2?" localSheetId="9">#REF!</definedName>
    <definedName name="XDO_?AM_YY_2?">#REF!</definedName>
    <definedName name="XDO_?AM_YY_3?" localSheetId="7">#REF!</definedName>
    <definedName name="XDO_?AM_YY_3?" localSheetId="1">#REF!</definedName>
    <definedName name="XDO_?AM_YY_3?" localSheetId="2">#REF!</definedName>
    <definedName name="XDO_?AM_YY_3?" localSheetId="3">#REF!</definedName>
    <definedName name="XDO_?AM_YY_3?" localSheetId="4">#REF!</definedName>
    <definedName name="XDO_?AM_YY_3?" localSheetId="5">#REF!</definedName>
    <definedName name="XDO_?AM_YY_3?" localSheetId="6">#REF!</definedName>
    <definedName name="XDO_?AM_YY_3?" localSheetId="8">#REF!</definedName>
    <definedName name="XDO_?AM_YY_3?" localSheetId="9">#REF!</definedName>
    <definedName name="XDO_?AM_YY_3?">#REF!</definedName>
    <definedName name="XDO_?BS?" localSheetId="7">#REF!</definedName>
    <definedName name="XDO_?BS?" localSheetId="1">#REF!</definedName>
    <definedName name="XDO_?BS?" localSheetId="2">#REF!</definedName>
    <definedName name="XDO_?BS?" localSheetId="3">#REF!</definedName>
    <definedName name="XDO_?BS?" localSheetId="4">#REF!</definedName>
    <definedName name="XDO_?BS?" localSheetId="5">#REF!</definedName>
    <definedName name="XDO_?BS?" localSheetId="6">#REF!</definedName>
    <definedName name="XDO_?BS?" localSheetId="8">#REF!</definedName>
    <definedName name="XDO_?BS?" localSheetId="9">#REF!</definedName>
    <definedName name="XDO_?BS?">#REF!</definedName>
    <definedName name="XDO_?CODE_T?" localSheetId="7">#REF!</definedName>
    <definedName name="XDO_?CODE_T?" localSheetId="1">#REF!</definedName>
    <definedName name="XDO_?CODE_T?" localSheetId="2">#REF!</definedName>
    <definedName name="XDO_?CODE_T?" localSheetId="3">#REF!</definedName>
    <definedName name="XDO_?CODE_T?" localSheetId="4">#REF!</definedName>
    <definedName name="XDO_?CODE_T?" localSheetId="5">#REF!</definedName>
    <definedName name="XDO_?CODE_T?" localSheetId="6">#REF!</definedName>
    <definedName name="XDO_?CODE_T?" localSheetId="8">#REF!</definedName>
    <definedName name="XDO_?CODE_T?" localSheetId="9">#REF!</definedName>
    <definedName name="XDO_?CODE_T?">#REF!</definedName>
    <definedName name="XDO_?IL?" localSheetId="7">#REF!</definedName>
    <definedName name="XDO_?IL?" localSheetId="1">#REF!</definedName>
    <definedName name="XDO_?IL?" localSheetId="2">#REF!</definedName>
    <definedName name="XDO_?IL?" localSheetId="3">#REF!</definedName>
    <definedName name="XDO_?IL?" localSheetId="4">#REF!</definedName>
    <definedName name="XDO_?IL?" localSheetId="5">#REF!</definedName>
    <definedName name="XDO_?IL?" localSheetId="6">#REF!</definedName>
    <definedName name="XDO_?IL?" localSheetId="8">#REF!</definedName>
    <definedName name="XDO_?IL?" localSheetId="9">#REF!</definedName>
    <definedName name="XDO_?IL?">#REF!</definedName>
    <definedName name="XDO_?KBK?" localSheetId="7">#REF!</definedName>
    <definedName name="XDO_?KBK?" localSheetId="1">#REF!</definedName>
    <definedName name="XDO_?KBK?" localSheetId="2">#REF!</definedName>
    <definedName name="XDO_?KBK?" localSheetId="3">#REF!</definedName>
    <definedName name="XDO_?KBK?" localSheetId="4">#REF!</definedName>
    <definedName name="XDO_?KBK?" localSheetId="5">#REF!</definedName>
    <definedName name="XDO_?KBK?" localSheetId="6">#REF!</definedName>
    <definedName name="XDO_?KBK?" localSheetId="8">#REF!</definedName>
    <definedName name="XDO_?KBK?" localSheetId="9">#REF!</definedName>
    <definedName name="XDO_?KBK?">#REF!</definedName>
    <definedName name="XDO_?KBK_2?" localSheetId="7">#REF!</definedName>
    <definedName name="XDO_?KBK_2?" localSheetId="1">#REF!</definedName>
    <definedName name="XDO_?KBK_2?" localSheetId="2">#REF!</definedName>
    <definedName name="XDO_?KBK_2?" localSheetId="3">#REF!</definedName>
    <definedName name="XDO_?KBK_2?" localSheetId="4">#REF!</definedName>
    <definedName name="XDO_?KBK_2?" localSheetId="5">#REF!</definedName>
    <definedName name="XDO_?KBK_2?" localSheetId="6">#REF!</definedName>
    <definedName name="XDO_?KBK_2?" localSheetId="8">#REF!</definedName>
    <definedName name="XDO_?KBK_2?" localSheetId="9">#REF!</definedName>
    <definedName name="XDO_?KBK_2?">#REF!</definedName>
    <definedName name="XDO_?NAME_BUD?" localSheetId="7">#REF!</definedName>
    <definedName name="XDO_?NAME_BUD?" localSheetId="1">#REF!</definedName>
    <definedName name="XDO_?NAME_BUD?" localSheetId="2">#REF!</definedName>
    <definedName name="XDO_?NAME_BUD?" localSheetId="3">#REF!</definedName>
    <definedName name="XDO_?NAME_BUD?" localSheetId="4">#REF!</definedName>
    <definedName name="XDO_?NAME_BUD?" localSheetId="5">#REF!</definedName>
    <definedName name="XDO_?NAME_BUD?" localSheetId="6">#REF!</definedName>
    <definedName name="XDO_?NAME_BUD?" localSheetId="8">#REF!</definedName>
    <definedName name="XDO_?NAME_BUD?" localSheetId="9">#REF!</definedName>
    <definedName name="XDO_?NAME_BUD?">#REF!</definedName>
    <definedName name="XDO_?NAME_BUD_2?" localSheetId="7">#REF!</definedName>
    <definedName name="XDO_?NAME_BUD_2?" localSheetId="1">#REF!</definedName>
    <definedName name="XDO_?NAME_BUD_2?" localSheetId="2">#REF!</definedName>
    <definedName name="XDO_?NAME_BUD_2?" localSheetId="3">#REF!</definedName>
    <definedName name="XDO_?NAME_BUD_2?" localSheetId="4">#REF!</definedName>
    <definedName name="XDO_?NAME_BUD_2?" localSheetId="5">#REF!</definedName>
    <definedName name="XDO_?NAME_BUD_2?" localSheetId="6">#REF!</definedName>
    <definedName name="XDO_?NAME_BUD_2?" localSheetId="8">#REF!</definedName>
    <definedName name="XDO_?NAME_BUD_2?" localSheetId="9">#REF!</definedName>
    <definedName name="XDO_?NAME_BUD_2?">#REF!</definedName>
    <definedName name="XDO_?NAME_MM?" localSheetId="7">#REF!</definedName>
    <definedName name="XDO_?NAME_MM?" localSheetId="1">#REF!</definedName>
    <definedName name="XDO_?NAME_MM?" localSheetId="2">#REF!</definedName>
    <definedName name="XDO_?NAME_MM?" localSheetId="3">#REF!</definedName>
    <definedName name="XDO_?NAME_MM?" localSheetId="4">#REF!</definedName>
    <definedName name="XDO_?NAME_MM?" localSheetId="5">#REF!</definedName>
    <definedName name="XDO_?NAME_MM?" localSheetId="6">#REF!</definedName>
    <definedName name="XDO_?NAME_MM?" localSheetId="8">#REF!</definedName>
    <definedName name="XDO_?NAME_MM?" localSheetId="9">#REF!</definedName>
    <definedName name="XDO_?NAME_MM?">#REF!</definedName>
    <definedName name="XDO_?NAME_T?" localSheetId="7">#REF!</definedName>
    <definedName name="XDO_?NAME_T?" localSheetId="1">#REF!</definedName>
    <definedName name="XDO_?NAME_T?" localSheetId="2">#REF!</definedName>
    <definedName name="XDO_?NAME_T?" localSheetId="3">#REF!</definedName>
    <definedName name="XDO_?NAME_T?" localSheetId="4">#REF!</definedName>
    <definedName name="XDO_?NAME_T?" localSheetId="5">#REF!</definedName>
    <definedName name="XDO_?NAME_T?" localSheetId="6">#REF!</definedName>
    <definedName name="XDO_?NAME_T?" localSheetId="8">#REF!</definedName>
    <definedName name="XDO_?NAME_T?" localSheetId="9">#REF!</definedName>
    <definedName name="XDO_?NAME_T?">#REF!</definedName>
    <definedName name="XDO_?NAME_UFO?" localSheetId="7">#REF!</definedName>
    <definedName name="XDO_?NAME_UFO?" localSheetId="1">#REF!</definedName>
    <definedName name="XDO_?NAME_UFO?" localSheetId="2">#REF!</definedName>
    <definedName name="XDO_?NAME_UFO?" localSheetId="3">#REF!</definedName>
    <definedName name="XDO_?NAME_UFO?" localSheetId="4">#REF!</definedName>
    <definedName name="XDO_?NAME_UFO?" localSheetId="5">#REF!</definedName>
    <definedName name="XDO_?NAME_UFO?" localSheetId="6">#REF!</definedName>
    <definedName name="XDO_?NAME_UFO?" localSheetId="8">#REF!</definedName>
    <definedName name="XDO_?NAME_UFO?" localSheetId="9">#REF!</definedName>
    <definedName name="XDO_?NAME_UFO?">#REF!</definedName>
    <definedName name="XDO_?NOTE?" localSheetId="7">#REF!</definedName>
    <definedName name="XDO_?NOTE?" localSheetId="1">#REF!</definedName>
    <definedName name="XDO_?NOTE?" localSheetId="2">#REF!</definedName>
    <definedName name="XDO_?NOTE?" localSheetId="3">#REF!</definedName>
    <definedName name="XDO_?NOTE?" localSheetId="4">#REF!</definedName>
    <definedName name="XDO_?NOTE?" localSheetId="5">#REF!</definedName>
    <definedName name="XDO_?NOTE?" localSheetId="6">#REF!</definedName>
    <definedName name="XDO_?NOTE?" localSheetId="8">#REF!</definedName>
    <definedName name="XDO_?NOTE?" localSheetId="9">#REF!</definedName>
    <definedName name="XDO_?NOTE?">#REF!</definedName>
    <definedName name="XDO_?NV?" localSheetId="7">#REF!</definedName>
    <definedName name="XDO_?NV?" localSheetId="1">#REF!</definedName>
    <definedName name="XDO_?NV?" localSheetId="2">#REF!</definedName>
    <definedName name="XDO_?NV?" localSheetId="3">#REF!</definedName>
    <definedName name="XDO_?NV?" localSheetId="4">#REF!</definedName>
    <definedName name="XDO_?NV?" localSheetId="5">#REF!</definedName>
    <definedName name="XDO_?NV?" localSheetId="6">#REF!</definedName>
    <definedName name="XDO_?NV?" localSheetId="8">#REF!</definedName>
    <definedName name="XDO_?NV?" localSheetId="9">#REF!</definedName>
    <definedName name="XDO_?NV?">#REF!</definedName>
    <definedName name="XDO_?REPORT_DATE?" localSheetId="7">#REF!</definedName>
    <definedName name="XDO_?REPORT_DATE?" localSheetId="1">#REF!</definedName>
    <definedName name="XDO_?REPORT_DATE?" localSheetId="2">#REF!</definedName>
    <definedName name="XDO_?REPORT_DATE?" localSheetId="3">#REF!</definedName>
    <definedName name="XDO_?REPORT_DATE?" localSheetId="4">#REF!</definedName>
    <definedName name="XDO_?REPORT_DATE?" localSheetId="5">#REF!</definedName>
    <definedName name="XDO_?REPORT_DATE?" localSheetId="6">#REF!</definedName>
    <definedName name="XDO_?REPORT_DATE?" localSheetId="8">#REF!</definedName>
    <definedName name="XDO_?REPORT_DATE?" localSheetId="9">#REF!</definedName>
    <definedName name="XDO_?REPORT_DATE?">#REF!</definedName>
    <definedName name="XDO_?REPORT_MM?" localSheetId="7">#REF!</definedName>
    <definedName name="XDO_?REPORT_MM?" localSheetId="1">#REF!</definedName>
    <definedName name="XDO_?REPORT_MM?" localSheetId="2">#REF!</definedName>
    <definedName name="XDO_?REPORT_MM?" localSheetId="3">#REF!</definedName>
    <definedName name="XDO_?REPORT_MM?" localSheetId="4">#REF!</definedName>
    <definedName name="XDO_?REPORT_MM?" localSheetId="5">#REF!</definedName>
    <definedName name="XDO_?REPORT_MM?" localSheetId="6">#REF!</definedName>
    <definedName name="XDO_?REPORT_MM?" localSheetId="8">#REF!</definedName>
    <definedName name="XDO_?REPORT_MM?" localSheetId="9">#REF!</definedName>
    <definedName name="XDO_?REPORT_MM?">#REF!</definedName>
    <definedName name="XDO_?REPORT_MM_2?" localSheetId="7">#REF!</definedName>
    <definedName name="XDO_?REPORT_MM_2?" localSheetId="1">#REF!</definedName>
    <definedName name="XDO_?REPORT_MM_2?" localSheetId="2">#REF!</definedName>
    <definedName name="XDO_?REPORT_MM_2?" localSheetId="3">#REF!</definedName>
    <definedName name="XDO_?REPORT_MM_2?" localSheetId="4">#REF!</definedName>
    <definedName name="XDO_?REPORT_MM_2?" localSheetId="5">#REF!</definedName>
    <definedName name="XDO_?REPORT_MM_2?" localSheetId="6">#REF!</definedName>
    <definedName name="XDO_?REPORT_MM_2?" localSheetId="8">#REF!</definedName>
    <definedName name="XDO_?REPORT_MM_2?" localSheetId="9">#REF!</definedName>
    <definedName name="XDO_?REPORT_MM_2?">#REF!</definedName>
    <definedName name="XDO_?SIGN5?" localSheetId="7">#REF!</definedName>
    <definedName name="XDO_?SIGN5?" localSheetId="1">#REF!</definedName>
    <definedName name="XDO_?SIGN5?" localSheetId="2">#REF!</definedName>
    <definedName name="XDO_?SIGN5?" localSheetId="3">#REF!</definedName>
    <definedName name="XDO_?SIGN5?" localSheetId="4">#REF!</definedName>
    <definedName name="XDO_?SIGN5?" localSheetId="5">#REF!</definedName>
    <definedName name="XDO_?SIGN5?" localSheetId="6">#REF!</definedName>
    <definedName name="XDO_?SIGN5?" localSheetId="8">#REF!</definedName>
    <definedName name="XDO_?SIGN5?" localSheetId="9">#REF!</definedName>
    <definedName name="XDO_?SIGN5?">#REF!</definedName>
    <definedName name="XDO_?SIGN6?" localSheetId="7">#REF!</definedName>
    <definedName name="XDO_?SIGN6?" localSheetId="1">#REF!</definedName>
    <definedName name="XDO_?SIGN6?" localSheetId="2">#REF!</definedName>
    <definedName name="XDO_?SIGN6?" localSheetId="3">#REF!</definedName>
    <definedName name="XDO_?SIGN6?" localSheetId="4">#REF!</definedName>
    <definedName name="XDO_?SIGN6?" localSheetId="5">#REF!</definedName>
    <definedName name="XDO_?SIGN6?" localSheetId="6">#REF!</definedName>
    <definedName name="XDO_?SIGN6?" localSheetId="8">#REF!</definedName>
    <definedName name="XDO_?SIGN6?" localSheetId="9">#REF!</definedName>
    <definedName name="XDO_?SIGN6?">#REF!</definedName>
    <definedName name="XDO_?SIGN7?" localSheetId="7">#REF!</definedName>
    <definedName name="XDO_?SIGN7?" localSheetId="1">#REF!</definedName>
    <definedName name="XDO_?SIGN7?" localSheetId="2">#REF!</definedName>
    <definedName name="XDO_?SIGN7?" localSheetId="3">#REF!</definedName>
    <definedName name="XDO_?SIGN7?" localSheetId="4">#REF!</definedName>
    <definedName name="XDO_?SIGN7?" localSheetId="5">#REF!</definedName>
    <definedName name="XDO_?SIGN7?" localSheetId="6">#REF!</definedName>
    <definedName name="XDO_?SIGN7?" localSheetId="8">#REF!</definedName>
    <definedName name="XDO_?SIGN7?" localSheetId="9">#REF!</definedName>
    <definedName name="XDO_?SIGN7?">#REF!</definedName>
    <definedName name="XDO_GROUP_?EMPTY_1?" localSheetId="7">#REF!</definedName>
    <definedName name="XDO_GROUP_?EMPTY_1?" localSheetId="1">#REF!</definedName>
    <definedName name="XDO_GROUP_?EMPTY_1?" localSheetId="2">#REF!</definedName>
    <definedName name="XDO_GROUP_?EMPTY_1?" localSheetId="3">#REF!</definedName>
    <definedName name="XDO_GROUP_?EMPTY_1?" localSheetId="4">#REF!</definedName>
    <definedName name="XDO_GROUP_?EMPTY_1?" localSheetId="5">#REF!</definedName>
    <definedName name="XDO_GROUP_?EMPTY_1?" localSheetId="6">#REF!</definedName>
    <definedName name="XDO_GROUP_?EMPTY_1?" localSheetId="8">#REF!</definedName>
    <definedName name="XDO_GROUP_?EMPTY_1?" localSheetId="9">#REF!</definedName>
    <definedName name="XDO_GROUP_?EMPTY_1?">#REF!</definedName>
    <definedName name="XDO_GROUP_?LINE?" localSheetId="7">'[1]0531467'!#REF!</definedName>
    <definedName name="XDO_GROUP_?LINE?" localSheetId="1">'[1]0531467'!#REF!</definedName>
    <definedName name="XDO_GROUP_?LINE?" localSheetId="2">'[1]0531467'!#REF!</definedName>
    <definedName name="XDO_GROUP_?LINE?" localSheetId="3">'[1]0531467'!#REF!</definedName>
    <definedName name="XDO_GROUP_?LINE?" localSheetId="4">'[1]0531467'!#REF!</definedName>
    <definedName name="XDO_GROUP_?LINE?" localSheetId="5">'[1]0531467'!#REF!</definedName>
    <definedName name="XDO_GROUP_?LINE?" localSheetId="6">'[1]0531467'!#REF!</definedName>
    <definedName name="XDO_GROUP_?LINE?" localSheetId="8">'[1]0531467'!#REF!</definedName>
    <definedName name="XDO_GROUP_?LINE?" localSheetId="9">'[1]0531467'!#REF!</definedName>
    <definedName name="XDO_GROUP_?LINE?">'[1]0531467'!#REF!</definedName>
    <definedName name="XDO_GROUP_?LIST_DATA?" localSheetId="7">#REF!</definedName>
    <definedName name="XDO_GROUP_?LIST_DATA?" localSheetId="1">#REF!</definedName>
    <definedName name="XDO_GROUP_?LIST_DATA?" localSheetId="2">#REF!</definedName>
    <definedName name="XDO_GROUP_?LIST_DATA?" localSheetId="3">#REF!</definedName>
    <definedName name="XDO_GROUP_?LIST_DATA?" localSheetId="4">#REF!</definedName>
    <definedName name="XDO_GROUP_?LIST_DATA?" localSheetId="5">#REF!</definedName>
    <definedName name="XDO_GROUP_?LIST_DATA?" localSheetId="6">#REF!</definedName>
    <definedName name="XDO_GROUP_?LIST_DATA?" localSheetId="8">#REF!</definedName>
    <definedName name="XDO_GROUP_?LIST_DATA?" localSheetId="9">#REF!</definedName>
    <definedName name="XDO_GROUP_?LIST_DATA?">#REF!</definedName>
    <definedName name="XDO_GROUP_?LIST_DATA_2?" localSheetId="7">#REF!</definedName>
    <definedName name="XDO_GROUP_?LIST_DATA_2?" localSheetId="1">#REF!</definedName>
    <definedName name="XDO_GROUP_?LIST_DATA_2?" localSheetId="2">#REF!</definedName>
    <definedName name="XDO_GROUP_?LIST_DATA_2?" localSheetId="3">#REF!</definedName>
    <definedName name="XDO_GROUP_?LIST_DATA_2?" localSheetId="4">#REF!</definedName>
    <definedName name="XDO_GROUP_?LIST_DATA_2?" localSheetId="5">#REF!</definedName>
    <definedName name="XDO_GROUP_?LIST_DATA_2?" localSheetId="6">#REF!</definedName>
    <definedName name="XDO_GROUP_?LIST_DATA_2?" localSheetId="8">#REF!</definedName>
    <definedName name="XDO_GROUP_?LIST_DATA_2?" localSheetId="9">#REF!</definedName>
    <definedName name="XDO_GROUP_?LIST_DATA_2?">#REF!</definedName>
    <definedName name="XDO_GROUP_?LIST_DATA_3?" localSheetId="7">#REF!</definedName>
    <definedName name="XDO_GROUP_?LIST_DATA_3?" localSheetId="1">#REF!</definedName>
    <definedName name="XDO_GROUP_?LIST_DATA_3?" localSheetId="2">#REF!</definedName>
    <definedName name="XDO_GROUP_?LIST_DATA_3?" localSheetId="3">#REF!</definedName>
    <definedName name="XDO_GROUP_?LIST_DATA_3?" localSheetId="4">#REF!</definedName>
    <definedName name="XDO_GROUP_?LIST_DATA_3?" localSheetId="5">#REF!</definedName>
    <definedName name="XDO_GROUP_?LIST_DATA_3?" localSheetId="6">#REF!</definedName>
    <definedName name="XDO_GROUP_?LIST_DATA_3?" localSheetId="8">#REF!</definedName>
    <definedName name="XDO_GROUP_?LIST_DATA_3?" localSheetId="9">#REF!</definedName>
    <definedName name="XDO_GROUP_?LIST_DATA_3?">#REF!</definedName>
    <definedName name="XDO_GROUP_?REPPRT?" localSheetId="7">#REF!</definedName>
    <definedName name="XDO_GROUP_?REPPRT?" localSheetId="1">#REF!</definedName>
    <definedName name="XDO_GROUP_?REPPRT?" localSheetId="2">#REF!</definedName>
    <definedName name="XDO_GROUP_?REPPRT?" localSheetId="3">#REF!</definedName>
    <definedName name="XDO_GROUP_?REPPRT?" localSheetId="4">#REF!</definedName>
    <definedName name="XDO_GROUP_?REPPRT?" localSheetId="5">#REF!</definedName>
    <definedName name="XDO_GROUP_?REPPRT?" localSheetId="6">#REF!</definedName>
    <definedName name="XDO_GROUP_?REPPRT?" localSheetId="8">#REF!</definedName>
    <definedName name="XDO_GROUP_?REPPRT?" localSheetId="9">#REF!</definedName>
    <definedName name="XDO_GROUP_?REPPRT?">#REF!</definedName>
    <definedName name="А246" localSheetId="7">#REF!</definedName>
    <definedName name="А246" localSheetId="1">#REF!</definedName>
    <definedName name="А246" localSheetId="2">#REF!</definedName>
    <definedName name="А246" localSheetId="3">#REF!</definedName>
    <definedName name="А246" localSheetId="4">#REF!</definedName>
    <definedName name="А246" localSheetId="5">#REF!</definedName>
    <definedName name="А246" localSheetId="6">#REF!</definedName>
    <definedName name="А246" localSheetId="8">#REF!</definedName>
    <definedName name="А246" localSheetId="9">#REF!</definedName>
    <definedName name="А246">#REF!</definedName>
    <definedName name="_xlnm.Print_Titles" localSheetId="7">'3.1'!$5:$5</definedName>
    <definedName name="_xlnm.Print_Titles" localSheetId="1">'п 1.1'!$5:$5</definedName>
    <definedName name="_xlnm.Print_Titles" localSheetId="2">'п 1.2'!$5:$5</definedName>
    <definedName name="_xlnm.Print_Titles" localSheetId="3">'п 1.3'!$5:$5</definedName>
    <definedName name="_xlnm.Print_Titles" localSheetId="4">'п 1.4'!$5:$5</definedName>
    <definedName name="_xlnm.Print_Titles" localSheetId="5">'п 2.1'!$5:$5</definedName>
    <definedName name="_xlnm.Print_Titles" localSheetId="6">'п 2.2'!$5:$5</definedName>
    <definedName name="_xlnm.Print_Titles" localSheetId="8">'п 3.2'!$5:$5</definedName>
    <definedName name="_xlnm.Print_Titles" localSheetId="9">'п 4.1'!$5:$5</definedName>
    <definedName name="_xlnm.Print_Titles" localSheetId="0">Свод!$5:$5</definedName>
    <definedName name="_xlnm.Print_Area" localSheetId="7">'3.1'!$B$1:$E$8</definedName>
    <definedName name="_xlnm.Print_Area" localSheetId="1">'п 1.1'!$B$1:$E$9</definedName>
    <definedName name="_xlnm.Print_Area" localSheetId="2">'п 1.2'!$B$1:$E$20</definedName>
    <definedName name="_xlnm.Print_Area" localSheetId="3">'п 1.3'!$B$1:$E$21</definedName>
    <definedName name="_xlnm.Print_Area" localSheetId="4">'п 1.4'!$B$1:$E$21</definedName>
    <definedName name="_xlnm.Print_Area" localSheetId="5">'п 2.1'!$B$1:$E$17</definedName>
    <definedName name="_xlnm.Print_Area" localSheetId="6">'п 2.2'!$B$1:$E$20</definedName>
    <definedName name="_xlnm.Print_Area" localSheetId="8">'п 3.2'!$B$1:$E$17</definedName>
    <definedName name="_xlnm.Print_Area" localSheetId="9">'п 4.1'!$B$1:$E$9</definedName>
    <definedName name="_xlnm.Print_Area" localSheetId="0">Свод!$B$1:$E$19</definedName>
  </definedNames>
  <calcPr calcId="162913"/>
</workbook>
</file>

<file path=xl/calcChain.xml><?xml version="1.0" encoding="utf-8"?>
<calcChain xmlns="http://schemas.openxmlformats.org/spreadsheetml/2006/main">
  <c r="D17" i="21" l="1"/>
  <c r="E17" i="21" s="1"/>
  <c r="E20" i="16"/>
  <c r="D9" i="14"/>
  <c r="C8" i="22"/>
  <c r="E8" i="22" s="1"/>
  <c r="C6" i="22"/>
  <c r="D6" i="22"/>
  <c r="D9" i="22" s="1"/>
  <c r="E7" i="22"/>
  <c r="C6" i="21"/>
  <c r="C17" i="21" s="1"/>
  <c r="D6" i="21"/>
  <c r="E6" i="21"/>
  <c r="E7" i="21"/>
  <c r="E8" i="21"/>
  <c r="E9" i="21"/>
  <c r="E10" i="21"/>
  <c r="E11" i="21"/>
  <c r="E12" i="21"/>
  <c r="E13" i="21"/>
  <c r="E14" i="21"/>
  <c r="E15" i="21"/>
  <c r="E16" i="21"/>
  <c r="D8" i="20"/>
  <c r="D6" i="20"/>
  <c r="C6" i="20"/>
  <c r="C8" i="20" s="1"/>
  <c r="E8" i="20" s="1"/>
  <c r="E6" i="20"/>
  <c r="E7" i="20"/>
  <c r="D17" i="4"/>
  <c r="C17" i="4"/>
  <c r="E17" i="4" s="1"/>
  <c r="D14" i="4"/>
  <c r="C14" i="4"/>
  <c r="E14" i="4" s="1"/>
  <c r="D11" i="4"/>
  <c r="C11" i="4"/>
  <c r="D6" i="4"/>
  <c r="D19" i="4" s="1"/>
  <c r="C6" i="4"/>
  <c r="C19" i="4" s="1"/>
  <c r="C6" i="19"/>
  <c r="D6" i="19"/>
  <c r="E6" i="19" s="1"/>
  <c r="E7" i="19"/>
  <c r="E8" i="19"/>
  <c r="C9" i="19"/>
  <c r="C20" i="19" s="1"/>
  <c r="D9" i="19"/>
  <c r="E9" i="19"/>
  <c r="E10" i="19"/>
  <c r="E11" i="19"/>
  <c r="E12" i="19"/>
  <c r="E13" i="19"/>
  <c r="E14" i="19"/>
  <c r="E15" i="19"/>
  <c r="E16" i="19"/>
  <c r="E17" i="19"/>
  <c r="E18" i="19"/>
  <c r="E19" i="19"/>
  <c r="D20" i="19"/>
  <c r="E20" i="19" s="1"/>
  <c r="D6" i="18"/>
  <c r="D17" i="18" s="1"/>
  <c r="C6" i="18"/>
  <c r="C17" i="18" s="1"/>
  <c r="E6" i="18"/>
  <c r="E7" i="18"/>
  <c r="E8" i="18"/>
  <c r="E9" i="18"/>
  <c r="E10" i="18"/>
  <c r="E11" i="18"/>
  <c r="E12" i="18"/>
  <c r="E13" i="18"/>
  <c r="E14" i="18"/>
  <c r="E15" i="18"/>
  <c r="E16" i="18"/>
  <c r="C6" i="17"/>
  <c r="C9" i="17"/>
  <c r="C21" i="17"/>
  <c r="E20" i="17"/>
  <c r="D6" i="17"/>
  <c r="E6" i="17" s="1"/>
  <c r="E7" i="17"/>
  <c r="E8" i="17"/>
  <c r="D9" i="17"/>
  <c r="E9" i="17" s="1"/>
  <c r="E10" i="17"/>
  <c r="E11" i="17"/>
  <c r="E12" i="17"/>
  <c r="E13" i="17"/>
  <c r="E14" i="17"/>
  <c r="E15" i="17"/>
  <c r="E16" i="17"/>
  <c r="E17" i="17"/>
  <c r="E18" i="17"/>
  <c r="E19" i="17"/>
  <c r="D21" i="17"/>
  <c r="E21" i="17" s="1"/>
  <c r="C6" i="16"/>
  <c r="C21" i="16" s="1"/>
  <c r="D6" i="16"/>
  <c r="E6" i="16"/>
  <c r="E7" i="16"/>
  <c r="E8" i="16"/>
  <c r="C9" i="16"/>
  <c r="D9" i="16"/>
  <c r="E9" i="16" s="1"/>
  <c r="E10" i="16"/>
  <c r="E11" i="16"/>
  <c r="E12" i="16"/>
  <c r="E13" i="16"/>
  <c r="E14" i="16"/>
  <c r="E15" i="16"/>
  <c r="E16" i="16"/>
  <c r="E17" i="16"/>
  <c r="E18" i="16"/>
  <c r="E19" i="16"/>
  <c r="C6" i="15"/>
  <c r="D6" i="15"/>
  <c r="E6" i="15"/>
  <c r="E7" i="15"/>
  <c r="E8" i="15"/>
  <c r="C9" i="15"/>
  <c r="D9" i="15"/>
  <c r="E9" i="15" s="1"/>
  <c r="E10" i="15"/>
  <c r="E11" i="15"/>
  <c r="E12" i="15"/>
  <c r="E13" i="15"/>
  <c r="E14" i="15"/>
  <c r="E15" i="15"/>
  <c r="E16" i="15"/>
  <c r="E17" i="15"/>
  <c r="E18" i="15"/>
  <c r="E19" i="15"/>
  <c r="C20" i="15"/>
  <c r="D6" i="14"/>
  <c r="C6" i="14"/>
  <c r="C9" i="14" s="1"/>
  <c r="E6" i="14"/>
  <c r="E9" i="14" s="1"/>
  <c r="E7" i="14"/>
  <c r="E8" i="14"/>
  <c r="E15" i="4"/>
  <c r="E10" i="4"/>
  <c r="E6" i="4"/>
  <c r="E7" i="4"/>
  <c r="E8" i="4"/>
  <c r="E9" i="4"/>
  <c r="E11" i="4"/>
  <c r="E12" i="4"/>
  <c r="E13" i="4"/>
  <c r="E16" i="4"/>
  <c r="E18" i="4"/>
  <c r="E17" i="18" l="1"/>
  <c r="E19" i="4"/>
  <c r="C9" i="22"/>
  <c r="E9" i="22" s="1"/>
  <c r="D21" i="16"/>
  <c r="E21" i="16" s="1"/>
  <c r="D20" i="15"/>
  <c r="E20" i="15" s="1"/>
  <c r="E6" i="22"/>
</calcChain>
</file>

<file path=xl/sharedStrings.xml><?xml version="1.0" encoding="utf-8"?>
<sst xmlns="http://schemas.openxmlformats.org/spreadsheetml/2006/main" count="298" uniqueCount="75">
  <si>
    <t>ИНФОРМАЦИЯ</t>
  </si>
  <si>
    <t xml:space="preserve"> </t>
  </si>
  <si>
    <r>
      <t xml:space="preserve">Фактически исполнено </t>
    </r>
    <r>
      <rPr>
        <sz val="11"/>
        <color indexed="60"/>
        <rFont val="Times New Roman"/>
        <family val="1"/>
        <charset val="204"/>
      </rPr>
      <t>за 1 квартал 2017 года</t>
    </r>
  </si>
  <si>
    <r>
      <t xml:space="preserve">% исполнение годового плана </t>
    </r>
    <r>
      <rPr>
        <sz val="11"/>
        <color indexed="60"/>
        <rFont val="Times New Roman"/>
        <family val="1"/>
        <charset val="204"/>
      </rPr>
      <t>за 1 квартал 2017 г.</t>
    </r>
  </si>
  <si>
    <t xml:space="preserve">о предоставлении межбюджетных трансфертов бюджетам муниципальных образований </t>
  </si>
  <si>
    <r>
      <t xml:space="preserve">из республиканского бюджета Карачаево-Черкесской Республики  </t>
    </r>
    <r>
      <rPr>
        <b/>
        <sz val="12"/>
        <color indexed="60"/>
        <rFont val="Times New Roman"/>
        <family val="1"/>
        <charset val="204"/>
      </rPr>
      <t>за 1 квартал 2017 года</t>
    </r>
  </si>
  <si>
    <t>тыс. рублей</t>
  </si>
  <si>
    <t>№ п/п</t>
  </si>
  <si>
    <t>Дотации - всего</t>
  </si>
  <si>
    <t>1.1</t>
  </si>
  <si>
    <t>1.2</t>
  </si>
  <si>
    <t>Субсидии - всего</t>
  </si>
  <si>
    <t>2</t>
  </si>
  <si>
    <t>2.1</t>
  </si>
  <si>
    <t>2.2</t>
  </si>
  <si>
    <t>Субвенции - всего</t>
  </si>
  <si>
    <t>3</t>
  </si>
  <si>
    <t>3.1</t>
  </si>
  <si>
    <t>3.2</t>
  </si>
  <si>
    <t>4</t>
  </si>
  <si>
    <t>Иные межбюджетные трансферты</t>
  </si>
  <si>
    <t>4.1</t>
  </si>
  <si>
    <t>ИТОГО</t>
  </si>
  <si>
    <t>Наименование межбюджетного трансферта</t>
  </si>
  <si>
    <r>
      <t xml:space="preserve">План на 2017 год по Закону Карачаево-Черкесской Республики от 23.12.2016 № 92-РЗ </t>
    </r>
    <r>
      <rPr>
        <sz val="11"/>
        <color indexed="60"/>
        <rFont val="Times New Roman"/>
        <family val="1"/>
        <charset val="204"/>
      </rPr>
      <t>в ред. от 22.02.2017 г.</t>
    </r>
  </si>
  <si>
    <t>Наименование муниципальных образований</t>
  </si>
  <si>
    <t>Выравнивание бюджетной обеспеченности поселений</t>
  </si>
  <si>
    <t xml:space="preserve">Выравнивание бюджетной обеспеченности муниципальных районов (городских округов) </t>
  </si>
  <si>
    <t>Поддержка мер по обеспечению сбалансированности местных бюджетов</t>
  </si>
  <si>
    <t xml:space="preserve">Дотация на стимулирование муниципальных районов (городских округов) </t>
  </si>
  <si>
    <t>1.3</t>
  </si>
  <si>
    <t>1.4</t>
  </si>
  <si>
    <t>Субсидии на формирование районных фондов финансовой поддержки поселений</t>
  </si>
  <si>
    <t xml:space="preserve">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 </t>
  </si>
  <si>
    <t>Субвенции бюджетам муниципальных районов (городских округов) на реализацию Закона Карачаево-Черкесской Республики от 11 марта 1999 г. N 607-XXII "О статусе столицы Карачаево-Черкесской Республики"</t>
  </si>
  <si>
    <t>Прочие межбюджетные трансферты общего характера (депутатские)</t>
  </si>
  <si>
    <t>Городские округа</t>
  </si>
  <si>
    <t>1</t>
  </si>
  <si>
    <t>Черкесский городской округ</t>
  </si>
  <si>
    <t>Карачаевский городской округ</t>
  </si>
  <si>
    <t>Муниципальные районы</t>
  </si>
  <si>
    <t>Абазинский район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</si>
  <si>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</si>
  <si>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</si>
  <si>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</si>
  <si>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</si>
  <si>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</si>
  <si>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</si>
  <si>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</si>
  <si>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</si>
  <si>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</si>
  <si>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</si>
  <si>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</si>
  <si>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</si>
  <si>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</si>
  <si>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</si>
  <si>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</si>
  <si>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</si>
  <si>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</si>
  <si>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 xml:space="preserve">ИТОГО </t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</si>
  <si>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дотации на выравнивание бюджетной обеспеченности муниципальных районов (городских округов)</t>
    </r>
    <r>
      <rPr>
        <b/>
        <sz val="12"/>
        <rFont val="Times New Roman"/>
        <family val="1"/>
        <charset val="204"/>
      </rPr>
      <t xml:space="preserve"> </t>
    </r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</si>
  <si>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дотации на выравнивание бюджетной обеспеченности поселений</t>
    </r>
    <r>
      <rPr>
        <b/>
        <sz val="12"/>
        <rFont val="Times New Roman"/>
        <family val="1"/>
        <charset val="204"/>
      </rPr>
      <t xml:space="preserve"> </t>
    </r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</si>
  <si>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дотации на поддержку мер по обеспечению сбалансированности местных бюджетов</t>
    </r>
  </si>
  <si>
    <t xml:space="preserve">13 </t>
  </si>
  <si>
    <t>не распределенная часть</t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</si>
  <si>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дотации на стимулирование муниципальных районов (городских округов)</t>
    </r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</si>
  <si>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субсидии на формирование районных фондов финансовой поддержки поселений</t>
    </r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</si>
  <si>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>субсидии бюджетам муниципальных районов (городских округов) на софинансирование расходов на оплату труда работников органов местного самоуправления и муниципальных учреждений Карачаево-Черкесской Республики</t>
    </r>
  </si>
  <si>
    <t>о предоставлении субвенции бюджетам муниципальных районов (городских округов) на реализацию Закона Карачаево-Черкесской Республики от 11 марта 1999г. №607-XXII "О статусе столицы Карачаево-Черкесской Республики"</t>
  </si>
  <si>
    <t>Субвенции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</si>
  <si>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 xml:space="preserve"> субвенций бюджетам муниципальных районов на осуществление отдельных государственных полномочий Карачаево-Черкесской Республики по выравниванию бюджетной обеспеченности поселений</t>
    </r>
  </si>
  <si>
    <t xml:space="preserve">Сельские поселения </t>
  </si>
  <si>
    <t>Элькушское сельское поселение</t>
  </si>
  <si>
    <t>13</t>
  </si>
  <si>
    <r>
      <t xml:space="preserve">о предоставлении </t>
    </r>
    <r>
      <rPr>
        <b/>
        <sz val="12"/>
        <color indexed="60"/>
        <rFont val="Times New Roman"/>
        <family val="1"/>
        <charset val="204"/>
      </rPr>
      <t xml:space="preserve">  прочих межбюджетных трансфертов общего характера (депутатских)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</si>
</sst>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/>
    <xf numFmtId="164" fontId="5" fillId="0" borderId="1" xfId="1" applyNumberFormat="1" applyFont="1" applyFill="1" applyBorder="1" applyAlignment="1">
      <alignment horizontal="right" wrapText="1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0" xfId="1" applyFont="1" applyFill="1" applyBorder="1"/>
    <xf numFmtId="0" fontId="5" fillId="0" borderId="0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1" xfId="0" applyFont="1" applyBorder="1" applyAlignment="1">
      <alignment vertical="center" wrapText="1"/>
    </xf>
    <xf numFmtId="0" fontId="1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9"/>
  <sheetViews>
    <sheetView tabSelected="1" topLeftCell="A5" zoomScaleSheetLayoutView="80" workbookViewId="0">
      <selection activeCell="E26" sqref="E26"/>
    </sheetView>
  </sheetViews>
  <sheetFormatPr defaultColWidth="15.7109375" defaultRowHeight="15.75" x14ac:dyDescent="0.25"/>
  <cols>
    <col min="1" max="1" width="6.570312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6" t="s">
        <v>4</v>
      </c>
      <c r="B2" s="35"/>
      <c r="C2" s="35"/>
      <c r="D2" s="35"/>
      <c r="E2" s="35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23</v>
      </c>
      <c r="C5" s="8" t="s">
        <v>24</v>
      </c>
      <c r="D5" s="8" t="s">
        <v>2</v>
      </c>
      <c r="E5" s="8" t="s">
        <v>3</v>
      </c>
    </row>
    <row r="6" spans="1:5" ht="15" customHeight="1" x14ac:dyDescent="0.25">
      <c r="A6" s="14">
        <v>1</v>
      </c>
      <c r="B6" s="9" t="s">
        <v>8</v>
      </c>
      <c r="C6" s="6">
        <f>SUM(C7:C10)</f>
        <v>821964.79999999993</v>
      </c>
      <c r="D6" s="6">
        <f>SUM(D7:D10)</f>
        <v>166678.19999999998</v>
      </c>
      <c r="E6" s="6">
        <f t="shared" ref="E6:E18" si="0">D6/C6*100</f>
        <v>20.278021637909553</v>
      </c>
    </row>
    <row r="7" spans="1:5" ht="15" customHeight="1" x14ac:dyDescent="0.25">
      <c r="A7" s="13" t="s">
        <v>9</v>
      </c>
      <c r="B7" s="15" t="s">
        <v>26</v>
      </c>
      <c r="C7" s="4">
        <v>10577.7</v>
      </c>
      <c r="D7" s="5">
        <v>2644.4</v>
      </c>
      <c r="E7" s="5">
        <f t="shared" si="0"/>
        <v>24.999763653724344</v>
      </c>
    </row>
    <row r="8" spans="1:5" ht="30" x14ac:dyDescent="0.25">
      <c r="A8" s="13" t="s">
        <v>10</v>
      </c>
      <c r="B8" s="15" t="s">
        <v>27</v>
      </c>
      <c r="C8" s="5">
        <v>599538.69999999995</v>
      </c>
      <c r="D8" s="5">
        <v>154188</v>
      </c>
      <c r="E8" s="5">
        <f t="shared" si="0"/>
        <v>25.717772680896168</v>
      </c>
    </row>
    <row r="9" spans="1:5" ht="15" customHeight="1" x14ac:dyDescent="0.25">
      <c r="A9" s="13" t="s">
        <v>30</v>
      </c>
      <c r="B9" s="15" t="s">
        <v>28</v>
      </c>
      <c r="C9" s="5">
        <v>176848.4</v>
      </c>
      <c r="D9" s="5">
        <v>9845.7999999999993</v>
      </c>
      <c r="E9" s="5">
        <f t="shared" si="0"/>
        <v>5.5673673044257113</v>
      </c>
    </row>
    <row r="10" spans="1:5" ht="15" customHeight="1" x14ac:dyDescent="0.25">
      <c r="A10" s="13" t="s">
        <v>31</v>
      </c>
      <c r="B10" s="15" t="s">
        <v>29</v>
      </c>
      <c r="C10" s="5">
        <v>35000</v>
      </c>
      <c r="D10" s="5">
        <v>0</v>
      </c>
      <c r="E10" s="5">
        <f t="shared" si="0"/>
        <v>0</v>
      </c>
    </row>
    <row r="11" spans="1:5" s="11" customFormat="1" ht="15" customHeight="1" x14ac:dyDescent="0.25">
      <c r="A11" s="14" t="s">
        <v>12</v>
      </c>
      <c r="B11" s="9" t="s">
        <v>11</v>
      </c>
      <c r="C11" s="12">
        <f>SUM(C12:C13)</f>
        <v>267761.59999999998</v>
      </c>
      <c r="D11" s="12">
        <f>SUM(D12:D13)</f>
        <v>68985.100000000006</v>
      </c>
      <c r="E11" s="6">
        <f t="shared" si="0"/>
        <v>25.763627047343611</v>
      </c>
    </row>
    <row r="12" spans="1:5" ht="15" customHeight="1" x14ac:dyDescent="0.25">
      <c r="A12" s="13" t="s">
        <v>13</v>
      </c>
      <c r="B12" s="17" t="s">
        <v>32</v>
      </c>
      <c r="C12" s="4">
        <v>243221</v>
      </c>
      <c r="D12" s="5">
        <v>60805.1</v>
      </c>
      <c r="E12" s="5">
        <f t="shared" si="0"/>
        <v>24.999938327693744</v>
      </c>
    </row>
    <row r="13" spans="1:5" ht="60" x14ac:dyDescent="0.25">
      <c r="A13" s="13" t="s">
        <v>14</v>
      </c>
      <c r="B13" s="18" t="s">
        <v>33</v>
      </c>
      <c r="C13" s="4">
        <v>24540.6</v>
      </c>
      <c r="D13" s="4">
        <v>8180</v>
      </c>
      <c r="E13" s="5">
        <f t="shared" si="0"/>
        <v>33.332518357334379</v>
      </c>
    </row>
    <row r="14" spans="1:5" s="11" customFormat="1" ht="15" customHeight="1" x14ac:dyDescent="0.25">
      <c r="A14" s="14" t="s">
        <v>16</v>
      </c>
      <c r="B14" s="9" t="s">
        <v>15</v>
      </c>
      <c r="C14" s="6">
        <f>SUM(C15:C16)</f>
        <v>37013.699999999997</v>
      </c>
      <c r="D14" s="6">
        <f>SUM(D15:D16)</f>
        <v>5003.3</v>
      </c>
      <c r="E14" s="6">
        <f t="shared" si="0"/>
        <v>13.51742733096124</v>
      </c>
    </row>
    <row r="15" spans="1:5" ht="45" x14ac:dyDescent="0.25">
      <c r="A15" s="13" t="s">
        <v>17</v>
      </c>
      <c r="B15" s="16" t="s">
        <v>34</v>
      </c>
      <c r="C15" s="5">
        <v>17000</v>
      </c>
      <c r="D15" s="5">
        <v>0</v>
      </c>
      <c r="E15" s="5">
        <f t="shared" si="0"/>
        <v>0</v>
      </c>
    </row>
    <row r="16" spans="1:5" s="11" customFormat="1" ht="45" x14ac:dyDescent="0.25">
      <c r="A16" s="13" t="s">
        <v>18</v>
      </c>
      <c r="B16" s="10" t="s">
        <v>69</v>
      </c>
      <c r="C16" s="5">
        <v>20013.7</v>
      </c>
      <c r="D16" s="5">
        <v>5003.3</v>
      </c>
      <c r="E16" s="5">
        <f t="shared" si="0"/>
        <v>24.999375427831936</v>
      </c>
    </row>
    <row r="17" spans="1:5" s="11" customFormat="1" ht="15" customHeight="1" x14ac:dyDescent="0.25">
      <c r="A17" s="14" t="s">
        <v>19</v>
      </c>
      <c r="B17" s="9" t="s">
        <v>20</v>
      </c>
      <c r="C17" s="6">
        <f>C18</f>
        <v>21500</v>
      </c>
      <c r="D17" s="6">
        <f>D18</f>
        <v>500</v>
      </c>
      <c r="E17" s="6">
        <f t="shared" si="0"/>
        <v>2.3255813953488373</v>
      </c>
    </row>
    <row r="18" spans="1:5" ht="15" customHeight="1" x14ac:dyDescent="0.25">
      <c r="A18" s="13" t="s">
        <v>21</v>
      </c>
      <c r="B18" s="10" t="s">
        <v>35</v>
      </c>
      <c r="C18" s="5">
        <v>21500</v>
      </c>
      <c r="D18" s="5">
        <v>500</v>
      </c>
      <c r="E18" s="5">
        <f t="shared" si="0"/>
        <v>2.3255813953488373</v>
      </c>
    </row>
    <row r="19" spans="1:5" s="11" customFormat="1" ht="15" customHeight="1" x14ac:dyDescent="0.25">
      <c r="A19" s="14"/>
      <c r="B19" s="9" t="s">
        <v>22</v>
      </c>
      <c r="C19" s="6">
        <f>C6+C11+C14+C17</f>
        <v>1148240.0999999999</v>
      </c>
      <c r="D19" s="6">
        <f>D6+D11+D14+D17</f>
        <v>241166.59999999998</v>
      </c>
      <c r="E19" s="6">
        <f>D19/C19*100</f>
        <v>21.003150821853374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9"/>
  <sheetViews>
    <sheetView zoomScaleSheetLayoutView="80" workbookViewId="0">
      <selection activeCell="B13" sqref="B13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74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5"/>
      <c r="B6" s="22" t="s">
        <v>71</v>
      </c>
      <c r="C6" s="6">
        <f>SUM(C7:C7)</f>
        <v>500</v>
      </c>
      <c r="D6" s="6">
        <f>SUM(D7:D7)</f>
        <v>500</v>
      </c>
      <c r="E6" s="6">
        <f>D6/C6*100</f>
        <v>100</v>
      </c>
    </row>
    <row r="7" spans="1:5" s="20" customFormat="1" ht="15" customHeight="1" x14ac:dyDescent="0.25">
      <c r="A7" s="23" t="s">
        <v>37</v>
      </c>
      <c r="B7" s="24" t="s">
        <v>72</v>
      </c>
      <c r="C7" s="4">
        <v>500</v>
      </c>
      <c r="D7" s="4">
        <v>500</v>
      </c>
      <c r="E7" s="5">
        <f>D7/C7*100</f>
        <v>100</v>
      </c>
    </row>
    <row r="8" spans="1:5" s="33" customFormat="1" ht="15" customHeight="1" x14ac:dyDescent="0.25">
      <c r="A8" s="27" t="s">
        <v>12</v>
      </c>
      <c r="B8" s="32" t="s">
        <v>64</v>
      </c>
      <c r="C8" s="29">
        <f>21500-C6</f>
        <v>21000</v>
      </c>
      <c r="D8" s="29"/>
      <c r="E8" s="30">
        <f>D8/C8*100</f>
        <v>0</v>
      </c>
    </row>
    <row r="9" spans="1:5" s="19" customFormat="1" ht="15" customHeight="1" x14ac:dyDescent="0.25">
      <c r="A9" s="25"/>
      <c r="B9" s="26" t="s">
        <v>59</v>
      </c>
      <c r="C9" s="6">
        <f>C6+C8</f>
        <v>21500</v>
      </c>
      <c r="D9" s="6">
        <f>D6+D8</f>
        <v>500</v>
      </c>
      <c r="E9" s="6">
        <f>D9/C9*100</f>
        <v>2.3255813953488373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9"/>
  <sheetViews>
    <sheetView zoomScaleSheetLayoutView="80" workbookViewId="0">
      <selection activeCell="D20" sqref="D20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61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C7+C8</f>
        <v>10577.7</v>
      </c>
      <c r="D6" s="6">
        <f>D7+D8</f>
        <v>2644.4</v>
      </c>
      <c r="E6" s="6">
        <f>D6/C6*100</f>
        <v>24.999763653724344</v>
      </c>
    </row>
    <row r="7" spans="1:5" s="19" customFormat="1" ht="15" customHeight="1" x14ac:dyDescent="0.25">
      <c r="A7" s="23" t="s">
        <v>37</v>
      </c>
      <c r="B7" s="24" t="s">
        <v>38</v>
      </c>
      <c r="C7" s="4">
        <v>8051.9</v>
      </c>
      <c r="D7" s="5">
        <v>2013</v>
      </c>
      <c r="E7" s="5">
        <f>D7/C7*100</f>
        <v>25.000310485723869</v>
      </c>
    </row>
    <row r="8" spans="1:5" s="19" customFormat="1" ht="15" customHeight="1" x14ac:dyDescent="0.25">
      <c r="A8" s="23" t="s">
        <v>12</v>
      </c>
      <c r="B8" s="24" t="s">
        <v>39</v>
      </c>
      <c r="C8" s="5">
        <v>2525.8000000000002</v>
      </c>
      <c r="D8" s="5">
        <v>631.4</v>
      </c>
      <c r="E8" s="5">
        <f>D8/C8*100</f>
        <v>24.998020429170953</v>
      </c>
    </row>
    <row r="9" spans="1:5" s="19" customFormat="1" ht="15" customHeight="1" x14ac:dyDescent="0.25">
      <c r="A9" s="25"/>
      <c r="B9" s="26" t="s">
        <v>59</v>
      </c>
      <c r="C9" s="6">
        <f>C6</f>
        <v>10577.7</v>
      </c>
      <c r="D9" s="6">
        <f>D6</f>
        <v>2644.4</v>
      </c>
      <c r="E9" s="6">
        <f>E6</f>
        <v>24.999763653724344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20"/>
  <sheetViews>
    <sheetView zoomScaleSheetLayoutView="80" workbookViewId="0">
      <selection activeCell="B17" sqref="B17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60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C7+C8</f>
        <v>43615.9</v>
      </c>
      <c r="D6" s="6">
        <f>D7+D8</f>
        <v>10903.9</v>
      </c>
      <c r="E6" s="6">
        <f t="shared" ref="E6:E20" si="0">D6/C6*100</f>
        <v>24.999828044359969</v>
      </c>
    </row>
    <row r="7" spans="1:5" s="19" customFormat="1" ht="15" customHeight="1" x14ac:dyDescent="0.25">
      <c r="A7" s="23" t="s">
        <v>37</v>
      </c>
      <c r="B7" s="24" t="s">
        <v>38</v>
      </c>
      <c r="C7" s="4">
        <v>0</v>
      </c>
      <c r="D7" s="5">
        <v>0</v>
      </c>
      <c r="E7" s="5" t="e">
        <f t="shared" si="0"/>
        <v>#DIV/0!</v>
      </c>
    </row>
    <row r="8" spans="1:5" s="19" customFormat="1" ht="15" customHeight="1" x14ac:dyDescent="0.25">
      <c r="A8" s="23" t="s">
        <v>12</v>
      </c>
      <c r="B8" s="24" t="s">
        <v>39</v>
      </c>
      <c r="C8" s="5">
        <v>43615.9</v>
      </c>
      <c r="D8" s="5">
        <v>10903.9</v>
      </c>
      <c r="E8" s="5">
        <f t="shared" si="0"/>
        <v>24.999828044359969</v>
      </c>
    </row>
    <row r="9" spans="1:5" s="19" customFormat="1" ht="15" customHeight="1" x14ac:dyDescent="0.25">
      <c r="A9" s="25"/>
      <c r="B9" s="22" t="s">
        <v>40</v>
      </c>
      <c r="C9" s="6">
        <f>SUM(C10:C19)</f>
        <v>555922.80000000005</v>
      </c>
      <c r="D9" s="6">
        <f>SUM(D10:D19)</f>
        <v>143284.1</v>
      </c>
      <c r="E9" s="6">
        <f t="shared" si="0"/>
        <v>25.774100288745128</v>
      </c>
    </row>
    <row r="10" spans="1:5" s="20" customFormat="1" ht="15" customHeight="1" x14ac:dyDescent="0.25">
      <c r="A10" s="23" t="s">
        <v>16</v>
      </c>
      <c r="B10" s="24" t="s">
        <v>41</v>
      </c>
      <c r="C10" s="4">
        <v>29786</v>
      </c>
      <c r="D10" s="4">
        <v>7446.5</v>
      </c>
      <c r="E10" s="5">
        <f t="shared" si="0"/>
        <v>25</v>
      </c>
    </row>
    <row r="11" spans="1:5" s="19" customFormat="1" ht="15" customHeight="1" x14ac:dyDescent="0.25">
      <c r="A11" s="23" t="s">
        <v>19</v>
      </c>
      <c r="B11" s="18" t="s">
        <v>42</v>
      </c>
      <c r="C11" s="4">
        <v>28327.9</v>
      </c>
      <c r="D11" s="4">
        <v>7081.9</v>
      </c>
      <c r="E11" s="5">
        <f t="shared" si="0"/>
        <v>24.999735243346663</v>
      </c>
    </row>
    <row r="12" spans="1:5" s="19" customFormat="1" ht="15" customHeight="1" x14ac:dyDescent="0.25">
      <c r="A12" s="23" t="s">
        <v>43</v>
      </c>
      <c r="B12" s="18" t="s">
        <v>44</v>
      </c>
      <c r="C12" s="4">
        <v>63084.4</v>
      </c>
      <c r="D12" s="4">
        <v>15771.1</v>
      </c>
      <c r="E12" s="5">
        <f t="shared" si="0"/>
        <v>25</v>
      </c>
    </row>
    <row r="13" spans="1:5" s="19" customFormat="1" ht="15" customHeight="1" x14ac:dyDescent="0.25">
      <c r="A13" s="23" t="s">
        <v>45</v>
      </c>
      <c r="B13" s="18" t="s">
        <v>46</v>
      </c>
      <c r="C13" s="4">
        <v>62760.800000000003</v>
      </c>
      <c r="D13" s="4">
        <v>15690.2</v>
      </c>
      <c r="E13" s="5">
        <f t="shared" si="0"/>
        <v>25</v>
      </c>
    </row>
    <row r="14" spans="1:5" s="20" customFormat="1" ht="15" customHeight="1" x14ac:dyDescent="0.25">
      <c r="A14" s="23" t="s">
        <v>47</v>
      </c>
      <c r="B14" s="18" t="s">
        <v>48</v>
      </c>
      <c r="C14" s="4">
        <v>93953.600000000006</v>
      </c>
      <c r="D14" s="4">
        <v>23488.400000000001</v>
      </c>
      <c r="E14" s="5">
        <f t="shared" si="0"/>
        <v>25</v>
      </c>
    </row>
    <row r="15" spans="1:5" s="19" customFormat="1" ht="15" customHeight="1" x14ac:dyDescent="0.25">
      <c r="A15" s="23" t="s">
        <v>49</v>
      </c>
      <c r="B15" s="18" t="s">
        <v>50</v>
      </c>
      <c r="C15" s="4">
        <v>23054.7</v>
      </c>
      <c r="D15" s="4">
        <v>5763.7</v>
      </c>
      <c r="E15" s="5">
        <f t="shared" si="0"/>
        <v>25.000108437758893</v>
      </c>
    </row>
    <row r="16" spans="1:5" s="20" customFormat="1" ht="15" customHeight="1" x14ac:dyDescent="0.25">
      <c r="A16" s="23" t="s">
        <v>51</v>
      </c>
      <c r="B16" s="18" t="s">
        <v>52</v>
      </c>
      <c r="C16" s="4">
        <v>52291.199999999997</v>
      </c>
      <c r="D16" s="4">
        <v>13072.8</v>
      </c>
      <c r="E16" s="5">
        <f t="shared" si="0"/>
        <v>25</v>
      </c>
    </row>
    <row r="17" spans="1:5" s="19" customFormat="1" ht="15" customHeight="1" x14ac:dyDescent="0.25">
      <c r="A17" s="23" t="s">
        <v>53</v>
      </c>
      <c r="B17" s="18" t="s">
        <v>54</v>
      </c>
      <c r="C17" s="4">
        <v>54982.400000000001</v>
      </c>
      <c r="D17" s="4">
        <v>13745.6</v>
      </c>
      <c r="E17" s="5">
        <f t="shared" si="0"/>
        <v>25</v>
      </c>
    </row>
    <row r="18" spans="1:5" s="20" customFormat="1" ht="15" customHeight="1" x14ac:dyDescent="0.25">
      <c r="A18" s="23" t="s">
        <v>55</v>
      </c>
      <c r="B18" s="18" t="s">
        <v>56</v>
      </c>
      <c r="C18" s="4">
        <v>96039.6</v>
      </c>
      <c r="D18" s="4">
        <v>24009.9</v>
      </c>
      <c r="E18" s="5">
        <f t="shared" si="0"/>
        <v>25</v>
      </c>
    </row>
    <row r="19" spans="1:5" s="19" customFormat="1" ht="15" customHeight="1" x14ac:dyDescent="0.25">
      <c r="A19" s="23" t="s">
        <v>57</v>
      </c>
      <c r="B19" s="18" t="s">
        <v>58</v>
      </c>
      <c r="C19" s="4">
        <v>51642.2</v>
      </c>
      <c r="D19" s="4">
        <v>17214</v>
      </c>
      <c r="E19" s="5">
        <f t="shared" si="0"/>
        <v>33.333204239943306</v>
      </c>
    </row>
    <row r="20" spans="1:5" s="19" customFormat="1" ht="15" customHeight="1" x14ac:dyDescent="0.25">
      <c r="A20" s="25"/>
      <c r="B20" s="26" t="s">
        <v>59</v>
      </c>
      <c r="C20" s="6">
        <f>C6+C9</f>
        <v>599538.70000000007</v>
      </c>
      <c r="D20" s="6">
        <f>D6+D9</f>
        <v>154188</v>
      </c>
      <c r="E20" s="6">
        <f t="shared" si="0"/>
        <v>25.717772680896161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21"/>
  <sheetViews>
    <sheetView zoomScaleSheetLayoutView="80" workbookViewId="0">
      <selection activeCell="J18" sqref="J18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62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C7+C8</f>
        <v>6117.4</v>
      </c>
      <c r="D6" s="6">
        <f>D7+D8</f>
        <v>1529.3</v>
      </c>
      <c r="E6" s="6">
        <f t="shared" ref="E6:E20" si="0">D6/C6*100</f>
        <v>24.999182659299706</v>
      </c>
    </row>
    <row r="7" spans="1:5" s="19" customFormat="1" ht="15" customHeight="1" x14ac:dyDescent="0.25">
      <c r="A7" s="23" t="s">
        <v>37</v>
      </c>
      <c r="B7" s="24" t="s">
        <v>38</v>
      </c>
      <c r="C7" s="4">
        <v>0</v>
      </c>
      <c r="D7" s="5">
        <v>0</v>
      </c>
      <c r="E7" s="5" t="e">
        <f t="shared" si="0"/>
        <v>#DIV/0!</v>
      </c>
    </row>
    <row r="8" spans="1:5" s="19" customFormat="1" ht="15" customHeight="1" x14ac:dyDescent="0.25">
      <c r="A8" s="23" t="s">
        <v>12</v>
      </c>
      <c r="B8" s="24" t="s">
        <v>39</v>
      </c>
      <c r="C8" s="5">
        <v>6117.4</v>
      </c>
      <c r="D8" s="5">
        <v>1529.3</v>
      </c>
      <c r="E8" s="5">
        <f t="shared" si="0"/>
        <v>24.999182659299706</v>
      </c>
    </row>
    <row r="9" spans="1:5" s="19" customFormat="1" ht="15" customHeight="1" x14ac:dyDescent="0.25">
      <c r="A9" s="25"/>
      <c r="B9" s="22" t="s">
        <v>40</v>
      </c>
      <c r="C9" s="6">
        <f>SUM(C10:C19)</f>
        <v>32147.599999999999</v>
      </c>
      <c r="D9" s="6">
        <f>SUM(D10:D19)</f>
        <v>8316.5</v>
      </c>
      <c r="E9" s="6">
        <f t="shared" si="0"/>
        <v>25.86973833194391</v>
      </c>
    </row>
    <row r="10" spans="1:5" s="20" customFormat="1" ht="15" customHeight="1" x14ac:dyDescent="0.25">
      <c r="A10" s="23" t="s">
        <v>16</v>
      </c>
      <c r="B10" s="24" t="s">
        <v>41</v>
      </c>
      <c r="C10" s="4">
        <v>1759.5</v>
      </c>
      <c r="D10" s="4">
        <v>439.9</v>
      </c>
      <c r="E10" s="5">
        <f t="shared" si="0"/>
        <v>25.001420858198355</v>
      </c>
    </row>
    <row r="11" spans="1:5" s="19" customFormat="1" ht="15" customHeight="1" x14ac:dyDescent="0.25">
      <c r="A11" s="23" t="s">
        <v>19</v>
      </c>
      <c r="B11" s="18" t="s">
        <v>42</v>
      </c>
      <c r="C11" s="4">
        <v>2419.5</v>
      </c>
      <c r="D11" s="4">
        <v>604.9</v>
      </c>
      <c r="E11" s="5">
        <f t="shared" si="0"/>
        <v>25.001033271337054</v>
      </c>
    </row>
    <row r="12" spans="1:5" s="19" customFormat="1" ht="15" customHeight="1" x14ac:dyDescent="0.25">
      <c r="A12" s="23" t="s">
        <v>43</v>
      </c>
      <c r="B12" s="18" t="s">
        <v>44</v>
      </c>
      <c r="C12" s="4">
        <v>0</v>
      </c>
      <c r="D12" s="4">
        <v>0</v>
      </c>
      <c r="E12" s="5" t="e">
        <f t="shared" si="0"/>
        <v>#DIV/0!</v>
      </c>
    </row>
    <row r="13" spans="1:5" s="19" customFormat="1" ht="15" customHeight="1" x14ac:dyDescent="0.25">
      <c r="A13" s="23" t="s">
        <v>45</v>
      </c>
      <c r="B13" s="18" t="s">
        <v>46</v>
      </c>
      <c r="C13" s="4">
        <v>4404.5</v>
      </c>
      <c r="D13" s="4">
        <v>1101.0999999999999</v>
      </c>
      <c r="E13" s="5">
        <f t="shared" si="0"/>
        <v>24.999432398683162</v>
      </c>
    </row>
    <row r="14" spans="1:5" s="20" customFormat="1" ht="15" customHeight="1" x14ac:dyDescent="0.25">
      <c r="A14" s="23" t="s">
        <v>47</v>
      </c>
      <c r="B14" s="18" t="s">
        <v>48</v>
      </c>
      <c r="C14" s="4">
        <v>3798.5</v>
      </c>
      <c r="D14" s="4">
        <v>949.6</v>
      </c>
      <c r="E14" s="5">
        <f t="shared" si="0"/>
        <v>24.999341845465317</v>
      </c>
    </row>
    <row r="15" spans="1:5" s="19" customFormat="1" ht="15" customHeight="1" x14ac:dyDescent="0.25">
      <c r="A15" s="23" t="s">
        <v>49</v>
      </c>
      <c r="B15" s="18" t="s">
        <v>50</v>
      </c>
      <c r="C15" s="4">
        <v>2158</v>
      </c>
      <c r="D15" s="4">
        <v>539.5</v>
      </c>
      <c r="E15" s="5">
        <f t="shared" si="0"/>
        <v>25</v>
      </c>
    </row>
    <row r="16" spans="1:5" s="20" customFormat="1" ht="15" customHeight="1" x14ac:dyDescent="0.25">
      <c r="A16" s="23" t="s">
        <v>51</v>
      </c>
      <c r="B16" s="18" t="s">
        <v>52</v>
      </c>
      <c r="C16" s="4">
        <v>4332.5</v>
      </c>
      <c r="D16" s="4">
        <v>1083.0999999999999</v>
      </c>
      <c r="E16" s="5">
        <f t="shared" si="0"/>
        <v>24.999422965954992</v>
      </c>
    </row>
    <row r="17" spans="1:5" s="19" customFormat="1" ht="15" customHeight="1" x14ac:dyDescent="0.25">
      <c r="A17" s="23" t="s">
        <v>53</v>
      </c>
      <c r="B17" s="18" t="s">
        <v>54</v>
      </c>
      <c r="C17" s="4">
        <v>3155</v>
      </c>
      <c r="D17" s="4">
        <v>788.7</v>
      </c>
      <c r="E17" s="5">
        <f t="shared" si="0"/>
        <v>24.998415213946117</v>
      </c>
    </row>
    <row r="18" spans="1:5" s="20" customFormat="1" ht="15" customHeight="1" x14ac:dyDescent="0.25">
      <c r="A18" s="23" t="s">
        <v>55</v>
      </c>
      <c r="B18" s="18" t="s">
        <v>56</v>
      </c>
      <c r="C18" s="4">
        <v>6764</v>
      </c>
      <c r="D18" s="4">
        <v>1691</v>
      </c>
      <c r="E18" s="5">
        <f t="shared" si="0"/>
        <v>25</v>
      </c>
    </row>
    <row r="19" spans="1:5" s="19" customFormat="1" ht="15" customHeight="1" x14ac:dyDescent="0.25">
      <c r="A19" s="23" t="s">
        <v>57</v>
      </c>
      <c r="B19" s="18" t="s">
        <v>58</v>
      </c>
      <c r="C19" s="4">
        <v>3356.1</v>
      </c>
      <c r="D19" s="4">
        <v>1118.7</v>
      </c>
      <c r="E19" s="5">
        <f t="shared" si="0"/>
        <v>33.333333333333336</v>
      </c>
    </row>
    <row r="20" spans="1:5" s="31" customFormat="1" ht="15" customHeight="1" x14ac:dyDescent="0.25">
      <c r="A20" s="27" t="s">
        <v>73</v>
      </c>
      <c r="B20" s="28" t="s">
        <v>64</v>
      </c>
      <c r="C20" s="29">
        <v>138583.4</v>
      </c>
      <c r="D20" s="29"/>
      <c r="E20" s="5">
        <f t="shared" si="0"/>
        <v>0</v>
      </c>
    </row>
    <row r="21" spans="1:5" s="19" customFormat="1" ht="15" customHeight="1" x14ac:dyDescent="0.25">
      <c r="A21" s="25"/>
      <c r="B21" s="26" t="s">
        <v>59</v>
      </c>
      <c r="C21" s="6">
        <f>C6+C9+C20</f>
        <v>176848.4</v>
      </c>
      <c r="D21" s="6">
        <f>D6+D9+D20</f>
        <v>9845.7999999999993</v>
      </c>
      <c r="E21" s="6">
        <f>D21/C21*100</f>
        <v>5.5673673044257113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21"/>
  <sheetViews>
    <sheetView zoomScaleSheetLayoutView="80" workbookViewId="0">
      <selection activeCell="B17" sqref="B17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65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C7+C8</f>
        <v>0</v>
      </c>
      <c r="D6" s="6">
        <f>D7+D8</f>
        <v>0</v>
      </c>
      <c r="E6" s="6" t="e">
        <f t="shared" ref="E6:E21" si="0">D6/C6*100</f>
        <v>#DIV/0!</v>
      </c>
    </row>
    <row r="7" spans="1:5" s="19" customFormat="1" ht="15" customHeight="1" x14ac:dyDescent="0.25">
      <c r="A7" s="23" t="s">
        <v>37</v>
      </c>
      <c r="B7" s="24" t="s">
        <v>38</v>
      </c>
      <c r="C7" s="4">
        <v>0</v>
      </c>
      <c r="D7" s="5">
        <v>0</v>
      </c>
      <c r="E7" s="5" t="e">
        <f t="shared" si="0"/>
        <v>#DIV/0!</v>
      </c>
    </row>
    <row r="8" spans="1:5" s="19" customFormat="1" ht="15" customHeight="1" x14ac:dyDescent="0.25">
      <c r="A8" s="23" t="s">
        <v>12</v>
      </c>
      <c r="B8" s="24" t="s">
        <v>39</v>
      </c>
      <c r="C8" s="5">
        <v>0</v>
      </c>
      <c r="D8" s="5">
        <v>0</v>
      </c>
      <c r="E8" s="5" t="e">
        <f t="shared" si="0"/>
        <v>#DIV/0!</v>
      </c>
    </row>
    <row r="9" spans="1:5" s="19" customFormat="1" ht="15" customHeight="1" x14ac:dyDescent="0.25">
      <c r="A9" s="25"/>
      <c r="B9" s="22" t="s">
        <v>40</v>
      </c>
      <c r="C9" s="6">
        <f>SUM(C10:C19)</f>
        <v>0</v>
      </c>
      <c r="D9" s="6">
        <f>SUM(D10:D19)</f>
        <v>0</v>
      </c>
      <c r="E9" s="6" t="e">
        <f t="shared" si="0"/>
        <v>#DIV/0!</v>
      </c>
    </row>
    <row r="10" spans="1:5" s="20" customFormat="1" ht="15" customHeight="1" x14ac:dyDescent="0.25">
      <c r="A10" s="23" t="s">
        <v>16</v>
      </c>
      <c r="B10" s="24" t="s">
        <v>41</v>
      </c>
      <c r="C10" s="4">
        <v>0</v>
      </c>
      <c r="D10" s="4">
        <v>0</v>
      </c>
      <c r="E10" s="5" t="e">
        <f t="shared" si="0"/>
        <v>#DIV/0!</v>
      </c>
    </row>
    <row r="11" spans="1:5" s="19" customFormat="1" ht="15" customHeight="1" x14ac:dyDescent="0.25">
      <c r="A11" s="23" t="s">
        <v>19</v>
      </c>
      <c r="B11" s="18" t="s">
        <v>42</v>
      </c>
      <c r="C11" s="4">
        <v>0</v>
      </c>
      <c r="D11" s="4">
        <v>0</v>
      </c>
      <c r="E11" s="5" t="e">
        <f t="shared" si="0"/>
        <v>#DIV/0!</v>
      </c>
    </row>
    <row r="12" spans="1:5" s="19" customFormat="1" ht="15" customHeight="1" x14ac:dyDescent="0.25">
      <c r="A12" s="23" t="s">
        <v>43</v>
      </c>
      <c r="B12" s="18" t="s">
        <v>44</v>
      </c>
      <c r="C12" s="4">
        <v>0</v>
      </c>
      <c r="D12" s="4">
        <v>0</v>
      </c>
      <c r="E12" s="5" t="e">
        <f t="shared" si="0"/>
        <v>#DIV/0!</v>
      </c>
    </row>
    <row r="13" spans="1:5" s="19" customFormat="1" ht="15" customHeight="1" x14ac:dyDescent="0.25">
      <c r="A13" s="23" t="s">
        <v>45</v>
      </c>
      <c r="B13" s="18" t="s">
        <v>46</v>
      </c>
      <c r="C13" s="4">
        <v>0</v>
      </c>
      <c r="D13" s="4">
        <v>0</v>
      </c>
      <c r="E13" s="5" t="e">
        <f t="shared" si="0"/>
        <v>#DIV/0!</v>
      </c>
    </row>
    <row r="14" spans="1:5" s="20" customFormat="1" ht="15" customHeight="1" x14ac:dyDescent="0.25">
      <c r="A14" s="23" t="s">
        <v>47</v>
      </c>
      <c r="B14" s="18" t="s">
        <v>48</v>
      </c>
      <c r="C14" s="4">
        <v>0</v>
      </c>
      <c r="D14" s="4">
        <v>0</v>
      </c>
      <c r="E14" s="5" t="e">
        <f t="shared" si="0"/>
        <v>#DIV/0!</v>
      </c>
    </row>
    <row r="15" spans="1:5" s="19" customFormat="1" ht="15" customHeight="1" x14ac:dyDescent="0.25">
      <c r="A15" s="23" t="s">
        <v>49</v>
      </c>
      <c r="B15" s="18" t="s">
        <v>50</v>
      </c>
      <c r="C15" s="4">
        <v>0</v>
      </c>
      <c r="D15" s="4">
        <v>0</v>
      </c>
      <c r="E15" s="5" t="e">
        <f t="shared" si="0"/>
        <v>#DIV/0!</v>
      </c>
    </row>
    <row r="16" spans="1:5" s="20" customFormat="1" ht="15" customHeight="1" x14ac:dyDescent="0.25">
      <c r="A16" s="23" t="s">
        <v>51</v>
      </c>
      <c r="B16" s="18" t="s">
        <v>52</v>
      </c>
      <c r="C16" s="4">
        <v>0</v>
      </c>
      <c r="D16" s="4">
        <v>0</v>
      </c>
      <c r="E16" s="5" t="e">
        <f t="shared" si="0"/>
        <v>#DIV/0!</v>
      </c>
    </row>
    <row r="17" spans="1:5" s="19" customFormat="1" ht="15" customHeight="1" x14ac:dyDescent="0.25">
      <c r="A17" s="23" t="s">
        <v>53</v>
      </c>
      <c r="B17" s="18" t="s">
        <v>54</v>
      </c>
      <c r="C17" s="4">
        <v>0</v>
      </c>
      <c r="D17" s="4">
        <v>0</v>
      </c>
      <c r="E17" s="5" t="e">
        <f t="shared" si="0"/>
        <v>#DIV/0!</v>
      </c>
    </row>
    <row r="18" spans="1:5" s="20" customFormat="1" ht="15" customHeight="1" x14ac:dyDescent="0.25">
      <c r="A18" s="23" t="s">
        <v>55</v>
      </c>
      <c r="B18" s="18" t="s">
        <v>56</v>
      </c>
      <c r="C18" s="4">
        <v>0</v>
      </c>
      <c r="D18" s="4">
        <v>0</v>
      </c>
      <c r="E18" s="5" t="e">
        <f t="shared" si="0"/>
        <v>#DIV/0!</v>
      </c>
    </row>
    <row r="19" spans="1:5" s="19" customFormat="1" ht="15" customHeight="1" x14ac:dyDescent="0.25">
      <c r="A19" s="23" t="s">
        <v>57</v>
      </c>
      <c r="B19" s="18" t="s">
        <v>58</v>
      </c>
      <c r="C19" s="4">
        <v>0</v>
      </c>
      <c r="D19" s="4">
        <v>0</v>
      </c>
      <c r="E19" s="5" t="e">
        <f t="shared" si="0"/>
        <v>#DIV/0!</v>
      </c>
    </row>
    <row r="20" spans="1:5" s="31" customFormat="1" ht="15" customHeight="1" x14ac:dyDescent="0.25">
      <c r="A20" s="27" t="s">
        <v>63</v>
      </c>
      <c r="B20" s="28" t="s">
        <v>64</v>
      </c>
      <c r="C20" s="29">
        <v>35000</v>
      </c>
      <c r="D20" s="29"/>
      <c r="E20" s="5">
        <f t="shared" si="0"/>
        <v>0</v>
      </c>
    </row>
    <row r="21" spans="1:5" s="19" customFormat="1" ht="15" customHeight="1" x14ac:dyDescent="0.25">
      <c r="A21" s="25"/>
      <c r="B21" s="26" t="s">
        <v>59</v>
      </c>
      <c r="C21" s="6">
        <f>C6+C9+C20</f>
        <v>35000</v>
      </c>
      <c r="D21" s="6">
        <f>D6+D9</f>
        <v>0</v>
      </c>
      <c r="E21" s="6">
        <f t="shared" si="0"/>
        <v>0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7"/>
  <sheetViews>
    <sheetView zoomScaleSheetLayoutView="80" workbookViewId="0">
      <selection activeCell="I16" sqref="I16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x14ac:dyDescent="0.25">
      <c r="A2" s="38" t="s">
        <v>66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5"/>
      <c r="B6" s="22" t="s">
        <v>40</v>
      </c>
      <c r="C6" s="6">
        <f>SUM(C7:C16)</f>
        <v>243221</v>
      </c>
      <c r="D6" s="6">
        <f>SUM(D7:D16)</f>
        <v>60805.1</v>
      </c>
      <c r="E6" s="6">
        <f t="shared" ref="E6:E17" si="0">D6/C6*100</f>
        <v>24.999938327693744</v>
      </c>
    </row>
    <row r="7" spans="1:5" s="20" customFormat="1" ht="15" customHeight="1" x14ac:dyDescent="0.25">
      <c r="A7" s="23" t="s">
        <v>16</v>
      </c>
      <c r="B7" s="24" t="s">
        <v>41</v>
      </c>
      <c r="C7" s="4">
        <v>12779</v>
      </c>
      <c r="D7" s="4">
        <v>3194.7</v>
      </c>
      <c r="E7" s="5">
        <f t="shared" si="0"/>
        <v>24.999608733077704</v>
      </c>
    </row>
    <row r="8" spans="1:5" s="19" customFormat="1" ht="15" customHeight="1" x14ac:dyDescent="0.25">
      <c r="A8" s="23" t="s">
        <v>19</v>
      </c>
      <c r="B8" s="18" t="s">
        <v>42</v>
      </c>
      <c r="C8" s="4">
        <v>12640.5</v>
      </c>
      <c r="D8" s="4">
        <v>3160.1</v>
      </c>
      <c r="E8" s="5">
        <f t="shared" si="0"/>
        <v>24.999802223013329</v>
      </c>
    </row>
    <row r="9" spans="1:5" s="19" customFormat="1" ht="15" customHeight="1" x14ac:dyDescent="0.25">
      <c r="A9" s="23" t="s">
        <v>43</v>
      </c>
      <c r="B9" s="18" t="s">
        <v>44</v>
      </c>
      <c r="C9" s="4">
        <v>30578.2</v>
      </c>
      <c r="D9" s="4">
        <v>7644.5</v>
      </c>
      <c r="E9" s="5">
        <f t="shared" si="0"/>
        <v>24.99983648481598</v>
      </c>
    </row>
    <row r="10" spans="1:5" s="19" customFormat="1" ht="15" customHeight="1" x14ac:dyDescent="0.25">
      <c r="A10" s="23" t="s">
        <v>45</v>
      </c>
      <c r="B10" s="18" t="s">
        <v>46</v>
      </c>
      <c r="C10" s="4">
        <v>35461.800000000003</v>
      </c>
      <c r="D10" s="4">
        <v>8865.5</v>
      </c>
      <c r="E10" s="5">
        <f t="shared" si="0"/>
        <v>25.000140996790911</v>
      </c>
    </row>
    <row r="11" spans="1:5" s="20" customFormat="1" ht="15" customHeight="1" x14ac:dyDescent="0.25">
      <c r="A11" s="23" t="s">
        <v>47</v>
      </c>
      <c r="B11" s="18" t="s">
        <v>48</v>
      </c>
      <c r="C11" s="4">
        <v>36612.5</v>
      </c>
      <c r="D11" s="4">
        <v>9153.1</v>
      </c>
      <c r="E11" s="5">
        <f t="shared" si="0"/>
        <v>24.999931717309661</v>
      </c>
    </row>
    <row r="12" spans="1:5" s="19" customFormat="1" ht="15" customHeight="1" x14ac:dyDescent="0.25">
      <c r="A12" s="23" t="s">
        <v>49</v>
      </c>
      <c r="B12" s="18" t="s">
        <v>50</v>
      </c>
      <c r="C12" s="4">
        <v>12526.3</v>
      </c>
      <c r="D12" s="4">
        <v>3131.6</v>
      </c>
      <c r="E12" s="5">
        <f t="shared" si="0"/>
        <v>25.000199580083503</v>
      </c>
    </row>
    <row r="13" spans="1:5" s="20" customFormat="1" ht="15" customHeight="1" x14ac:dyDescent="0.25">
      <c r="A13" s="23" t="s">
        <v>51</v>
      </c>
      <c r="B13" s="18" t="s">
        <v>52</v>
      </c>
      <c r="C13" s="4">
        <v>25415.7</v>
      </c>
      <c r="D13" s="4">
        <v>6353.9</v>
      </c>
      <c r="E13" s="5">
        <f t="shared" si="0"/>
        <v>24.999901635603187</v>
      </c>
    </row>
    <row r="14" spans="1:5" s="19" customFormat="1" ht="15" customHeight="1" x14ac:dyDescent="0.25">
      <c r="A14" s="23" t="s">
        <v>53</v>
      </c>
      <c r="B14" s="18" t="s">
        <v>54</v>
      </c>
      <c r="C14" s="4">
        <v>20284.8</v>
      </c>
      <c r="D14" s="4">
        <v>5071.2</v>
      </c>
      <c r="E14" s="5">
        <f t="shared" si="0"/>
        <v>25</v>
      </c>
    </row>
    <row r="15" spans="1:5" s="20" customFormat="1" ht="15" customHeight="1" x14ac:dyDescent="0.25">
      <c r="A15" s="23" t="s">
        <v>55</v>
      </c>
      <c r="B15" s="18" t="s">
        <v>56</v>
      </c>
      <c r="C15" s="4">
        <v>31066.6</v>
      </c>
      <c r="D15" s="4">
        <v>7766.6</v>
      </c>
      <c r="E15" s="5">
        <f t="shared" si="0"/>
        <v>24.999839055448618</v>
      </c>
    </row>
    <row r="16" spans="1:5" s="19" customFormat="1" ht="15" customHeight="1" x14ac:dyDescent="0.25">
      <c r="A16" s="23" t="s">
        <v>57</v>
      </c>
      <c r="B16" s="18" t="s">
        <v>58</v>
      </c>
      <c r="C16" s="4">
        <v>25855.599999999999</v>
      </c>
      <c r="D16" s="4">
        <v>6463.9</v>
      </c>
      <c r="E16" s="5">
        <f t="shared" si="0"/>
        <v>25</v>
      </c>
    </row>
    <row r="17" spans="1:5" s="19" customFormat="1" ht="15" customHeight="1" x14ac:dyDescent="0.25">
      <c r="A17" s="25"/>
      <c r="B17" s="26" t="s">
        <v>59</v>
      </c>
      <c r="C17" s="6">
        <f>C6</f>
        <v>243221</v>
      </c>
      <c r="D17" s="6">
        <f>D6</f>
        <v>60805.1</v>
      </c>
      <c r="E17" s="6">
        <f t="shared" si="0"/>
        <v>24.999938327693744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20"/>
  <sheetViews>
    <sheetView zoomScaleSheetLayoutView="80" workbookViewId="0">
      <selection activeCell="N2" sqref="N2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ht="51.6" customHeight="1" x14ac:dyDescent="0.25">
      <c r="A2" s="38" t="s">
        <v>67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C7+C8</f>
        <v>1912.5</v>
      </c>
      <c r="D6" s="6">
        <f>D7+D8</f>
        <v>637.5</v>
      </c>
      <c r="E6" s="6">
        <f t="shared" ref="E6:E20" si="0">D6/C6*100</f>
        <v>33.333333333333329</v>
      </c>
    </row>
    <row r="7" spans="1:5" s="19" customFormat="1" ht="15" customHeight="1" x14ac:dyDescent="0.25">
      <c r="A7" s="23" t="s">
        <v>37</v>
      </c>
      <c r="B7" s="24" t="s">
        <v>38</v>
      </c>
      <c r="C7" s="4">
        <v>0</v>
      </c>
      <c r="D7" s="5">
        <v>0</v>
      </c>
      <c r="E7" s="5" t="e">
        <f t="shared" si="0"/>
        <v>#DIV/0!</v>
      </c>
    </row>
    <row r="8" spans="1:5" s="19" customFormat="1" ht="15" customHeight="1" x14ac:dyDescent="0.25">
      <c r="A8" s="23" t="s">
        <v>12</v>
      </c>
      <c r="B8" s="24" t="s">
        <v>39</v>
      </c>
      <c r="C8" s="5">
        <v>1912.5</v>
      </c>
      <c r="D8" s="5">
        <v>637.5</v>
      </c>
      <c r="E8" s="5">
        <f t="shared" si="0"/>
        <v>33.333333333333329</v>
      </c>
    </row>
    <row r="9" spans="1:5" s="19" customFormat="1" ht="15" customHeight="1" x14ac:dyDescent="0.25">
      <c r="A9" s="25"/>
      <c r="B9" s="22" t="s">
        <v>40</v>
      </c>
      <c r="C9" s="6">
        <f>SUM(C10:C19)</f>
        <v>22628.1</v>
      </c>
      <c r="D9" s="6">
        <f>SUM(D10:D19)</f>
        <v>7542.5000000000009</v>
      </c>
      <c r="E9" s="6">
        <f t="shared" si="0"/>
        <v>33.332449476535821</v>
      </c>
    </row>
    <row r="10" spans="1:5" s="20" customFormat="1" ht="15" customHeight="1" x14ac:dyDescent="0.25">
      <c r="A10" s="23" t="s">
        <v>16</v>
      </c>
      <c r="B10" s="24" t="s">
        <v>41</v>
      </c>
      <c r="C10" s="4">
        <v>1246.8</v>
      </c>
      <c r="D10" s="4">
        <v>415.6</v>
      </c>
      <c r="E10" s="5">
        <f t="shared" si="0"/>
        <v>33.333333333333336</v>
      </c>
    </row>
    <row r="11" spans="1:5" s="19" customFormat="1" ht="15" customHeight="1" x14ac:dyDescent="0.25">
      <c r="A11" s="23" t="s">
        <v>19</v>
      </c>
      <c r="B11" s="18" t="s">
        <v>42</v>
      </c>
      <c r="C11" s="4">
        <v>1779.4</v>
      </c>
      <c r="D11" s="4">
        <v>593.1</v>
      </c>
      <c r="E11" s="5">
        <f t="shared" si="0"/>
        <v>33.331460042711022</v>
      </c>
    </row>
    <row r="12" spans="1:5" s="19" customFormat="1" ht="15" customHeight="1" x14ac:dyDescent="0.25">
      <c r="A12" s="23" t="s">
        <v>43</v>
      </c>
      <c r="B12" s="18" t="s">
        <v>44</v>
      </c>
      <c r="C12" s="4">
        <v>0</v>
      </c>
      <c r="D12" s="4">
        <v>0</v>
      </c>
      <c r="E12" s="5" t="e">
        <f t="shared" si="0"/>
        <v>#DIV/0!</v>
      </c>
    </row>
    <row r="13" spans="1:5" s="19" customFormat="1" ht="15" customHeight="1" x14ac:dyDescent="0.25">
      <c r="A13" s="23" t="s">
        <v>45</v>
      </c>
      <c r="B13" s="18" t="s">
        <v>46</v>
      </c>
      <c r="C13" s="4">
        <v>3120.2</v>
      </c>
      <c r="D13" s="4">
        <v>1040</v>
      </c>
      <c r="E13" s="5">
        <f t="shared" si="0"/>
        <v>33.331196718159092</v>
      </c>
    </row>
    <row r="14" spans="1:5" s="20" customFormat="1" ht="15" customHeight="1" x14ac:dyDescent="0.25">
      <c r="A14" s="23" t="s">
        <v>47</v>
      </c>
      <c r="B14" s="18" t="s">
        <v>48</v>
      </c>
      <c r="C14" s="4">
        <v>2318.6</v>
      </c>
      <c r="D14" s="4">
        <v>772.9</v>
      </c>
      <c r="E14" s="5">
        <f t="shared" si="0"/>
        <v>33.334770982489431</v>
      </c>
    </row>
    <row r="15" spans="1:5" s="19" customFormat="1" ht="15" customHeight="1" x14ac:dyDescent="0.25">
      <c r="A15" s="23" t="s">
        <v>49</v>
      </c>
      <c r="B15" s="18" t="s">
        <v>50</v>
      </c>
      <c r="C15" s="4">
        <v>1591.6</v>
      </c>
      <c r="D15" s="4">
        <v>530.5</v>
      </c>
      <c r="E15" s="5">
        <f t="shared" si="0"/>
        <v>33.331239004775071</v>
      </c>
    </row>
    <row r="16" spans="1:5" s="20" customFormat="1" ht="15" customHeight="1" x14ac:dyDescent="0.25">
      <c r="A16" s="23" t="s">
        <v>51</v>
      </c>
      <c r="B16" s="18" t="s">
        <v>52</v>
      </c>
      <c r="C16" s="4">
        <v>3134.2</v>
      </c>
      <c r="D16" s="4">
        <v>1044.7</v>
      </c>
      <c r="E16" s="5">
        <f t="shared" si="0"/>
        <v>33.332269797715533</v>
      </c>
    </row>
    <row r="17" spans="1:5" s="19" customFormat="1" ht="15" customHeight="1" x14ac:dyDescent="0.25">
      <c r="A17" s="23" t="s">
        <v>53</v>
      </c>
      <c r="B17" s="18" t="s">
        <v>54</v>
      </c>
      <c r="C17" s="4">
        <v>2101</v>
      </c>
      <c r="D17" s="4">
        <v>700.3</v>
      </c>
      <c r="E17" s="5">
        <f t="shared" si="0"/>
        <v>33.331746787244164</v>
      </c>
    </row>
    <row r="18" spans="1:5" s="20" customFormat="1" ht="15" customHeight="1" x14ac:dyDescent="0.25">
      <c r="A18" s="23" t="s">
        <v>55</v>
      </c>
      <c r="B18" s="18" t="s">
        <v>56</v>
      </c>
      <c r="C18" s="4">
        <v>5004.8999999999996</v>
      </c>
      <c r="D18" s="4">
        <v>1668.3</v>
      </c>
      <c r="E18" s="5">
        <f t="shared" si="0"/>
        <v>33.333333333333336</v>
      </c>
    </row>
    <row r="19" spans="1:5" s="19" customFormat="1" ht="15" customHeight="1" x14ac:dyDescent="0.25">
      <c r="A19" s="23" t="s">
        <v>57</v>
      </c>
      <c r="B19" s="18" t="s">
        <v>58</v>
      </c>
      <c r="C19" s="4">
        <v>2331.4</v>
      </c>
      <c r="D19" s="4">
        <v>777.1</v>
      </c>
      <c r="E19" s="5">
        <f t="shared" si="0"/>
        <v>33.331903577249719</v>
      </c>
    </row>
    <row r="20" spans="1:5" s="19" customFormat="1" ht="15" customHeight="1" x14ac:dyDescent="0.25">
      <c r="A20" s="25"/>
      <c r="B20" s="26" t="s">
        <v>59</v>
      </c>
      <c r="C20" s="6">
        <f>C6+C9</f>
        <v>24540.6</v>
      </c>
      <c r="D20" s="6">
        <f>D6+D9</f>
        <v>8180.0000000000009</v>
      </c>
      <c r="E20" s="6">
        <f t="shared" si="0"/>
        <v>33.332518357334386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8"/>
  <sheetViews>
    <sheetView zoomScaleSheetLayoutView="80" workbookViewId="0">
      <selection activeCell="B10" sqref="B10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ht="34.15" customHeight="1" x14ac:dyDescent="0.25">
      <c r="A2" s="38" t="s">
        <v>68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1"/>
      <c r="B6" s="22" t="s">
        <v>36</v>
      </c>
      <c r="C6" s="6">
        <f>C7</f>
        <v>17000</v>
      </c>
      <c r="D6" s="6">
        <f>D7</f>
        <v>0</v>
      </c>
      <c r="E6" s="6">
        <f>D6/C6*100</f>
        <v>0</v>
      </c>
    </row>
    <row r="7" spans="1:5" s="19" customFormat="1" ht="15" customHeight="1" x14ac:dyDescent="0.25">
      <c r="A7" s="23" t="s">
        <v>37</v>
      </c>
      <c r="B7" s="24" t="s">
        <v>38</v>
      </c>
      <c r="C7" s="4">
        <v>17000</v>
      </c>
      <c r="D7" s="5">
        <v>0</v>
      </c>
      <c r="E7" s="5">
        <f>D7/C7*100</f>
        <v>0</v>
      </c>
    </row>
    <row r="8" spans="1:5" s="19" customFormat="1" ht="15" customHeight="1" x14ac:dyDescent="0.25">
      <c r="A8" s="25"/>
      <c r="B8" s="26" t="s">
        <v>59</v>
      </c>
      <c r="C8" s="6">
        <f>C6</f>
        <v>17000</v>
      </c>
      <c r="D8" s="6">
        <f>D6</f>
        <v>0</v>
      </c>
      <c r="E8" s="6">
        <f>D8/C8*100</f>
        <v>0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7"/>
  <sheetViews>
    <sheetView zoomScaleSheetLayoutView="80" workbookViewId="0">
      <selection activeCell="D20" sqref="D20"/>
    </sheetView>
  </sheetViews>
  <sheetFormatPr defaultColWidth="15.7109375" defaultRowHeight="15.75" x14ac:dyDescent="0.25"/>
  <cols>
    <col min="1" max="1" width="5.7109375" style="1" customWidth="1"/>
    <col min="2" max="2" width="74.5703125" style="2" customWidth="1"/>
    <col min="3" max="4" width="14.7109375" style="3" customWidth="1"/>
    <col min="5" max="5" width="14.7109375" style="1" customWidth="1"/>
    <col min="6" max="251" width="9.140625" style="1" customWidth="1"/>
    <col min="252" max="252" width="89" style="1" customWidth="1"/>
    <col min="253" max="255" width="18.7109375" style="1" customWidth="1"/>
    <col min="256" max="16384" width="15.7109375" style="1"/>
  </cols>
  <sheetData>
    <row r="1" spans="1:5" x14ac:dyDescent="0.25">
      <c r="A1" s="34" t="s">
        <v>0</v>
      </c>
      <c r="B1" s="35"/>
      <c r="C1" s="35"/>
      <c r="D1" s="35"/>
      <c r="E1" s="35"/>
    </row>
    <row r="2" spans="1:5" ht="35.450000000000003" customHeight="1" x14ac:dyDescent="0.25">
      <c r="A2" s="38" t="s">
        <v>70</v>
      </c>
      <c r="B2" s="39"/>
      <c r="C2" s="39"/>
      <c r="D2" s="39"/>
      <c r="E2" s="39"/>
    </row>
    <row r="3" spans="1:5" x14ac:dyDescent="0.25">
      <c r="A3" s="37" t="s">
        <v>5</v>
      </c>
      <c r="B3" s="35"/>
      <c r="C3" s="35"/>
      <c r="D3" s="35"/>
      <c r="E3" s="35"/>
    </row>
    <row r="4" spans="1:5" x14ac:dyDescent="0.25">
      <c r="B4" s="2" t="s">
        <v>1</v>
      </c>
      <c r="E4" s="3" t="s">
        <v>6</v>
      </c>
    </row>
    <row r="5" spans="1:5" ht="128.25" customHeight="1" x14ac:dyDescent="0.25">
      <c r="A5" s="7" t="s">
        <v>7</v>
      </c>
      <c r="B5" s="7" t="s">
        <v>25</v>
      </c>
      <c r="C5" s="8" t="s">
        <v>24</v>
      </c>
      <c r="D5" s="8" t="s">
        <v>2</v>
      </c>
      <c r="E5" s="8" t="s">
        <v>3</v>
      </c>
    </row>
    <row r="6" spans="1:5" s="19" customFormat="1" ht="15" customHeight="1" x14ac:dyDescent="0.25">
      <c r="A6" s="25"/>
      <c r="B6" s="22" t="s">
        <v>40</v>
      </c>
      <c r="C6" s="6">
        <f>SUM(C7:C16)</f>
        <v>20013.7</v>
      </c>
      <c r="D6" s="6">
        <f>SUM(D7:D16)</f>
        <v>5003.3</v>
      </c>
      <c r="E6" s="6">
        <f t="shared" ref="E6:E17" si="0">D6/C6*100</f>
        <v>24.999375427831936</v>
      </c>
    </row>
    <row r="7" spans="1:5" s="20" customFormat="1" ht="15" customHeight="1" x14ac:dyDescent="0.25">
      <c r="A7" s="23" t="s">
        <v>16</v>
      </c>
      <c r="B7" s="24" t="s">
        <v>41</v>
      </c>
      <c r="C7" s="4">
        <v>1137.8</v>
      </c>
      <c r="D7" s="4">
        <v>284.39999999999998</v>
      </c>
      <c r="E7" s="5">
        <f t="shared" si="0"/>
        <v>24.995605554579011</v>
      </c>
    </row>
    <row r="8" spans="1:5" s="19" customFormat="1" ht="15" customHeight="1" x14ac:dyDescent="0.25">
      <c r="A8" s="23" t="s">
        <v>19</v>
      </c>
      <c r="B8" s="18" t="s">
        <v>42</v>
      </c>
      <c r="C8" s="4">
        <v>1029.2</v>
      </c>
      <c r="D8" s="4">
        <v>257.3</v>
      </c>
      <c r="E8" s="5">
        <f t="shared" si="0"/>
        <v>25</v>
      </c>
    </row>
    <row r="9" spans="1:5" s="19" customFormat="1" ht="15" customHeight="1" x14ac:dyDescent="0.25">
      <c r="A9" s="23" t="s">
        <v>43</v>
      </c>
      <c r="B9" s="18" t="s">
        <v>44</v>
      </c>
      <c r="C9" s="4">
        <v>3196.2</v>
      </c>
      <c r="D9" s="4">
        <v>799</v>
      </c>
      <c r="E9" s="5">
        <f t="shared" si="0"/>
        <v>24.998435642325262</v>
      </c>
    </row>
    <row r="10" spans="1:5" s="19" customFormat="1" ht="15" customHeight="1" x14ac:dyDescent="0.25">
      <c r="A10" s="23" t="s">
        <v>45</v>
      </c>
      <c r="B10" s="18" t="s">
        <v>46</v>
      </c>
      <c r="C10" s="4">
        <v>2079.8000000000002</v>
      </c>
      <c r="D10" s="4">
        <v>519.9</v>
      </c>
      <c r="E10" s="5">
        <f t="shared" si="0"/>
        <v>24.997595922684869</v>
      </c>
    </row>
    <row r="11" spans="1:5" s="20" customFormat="1" ht="15" customHeight="1" x14ac:dyDescent="0.25">
      <c r="A11" s="23" t="s">
        <v>47</v>
      </c>
      <c r="B11" s="18" t="s">
        <v>48</v>
      </c>
      <c r="C11" s="4">
        <v>2842.7</v>
      </c>
      <c r="D11" s="4">
        <v>710.7</v>
      </c>
      <c r="E11" s="5">
        <f t="shared" si="0"/>
        <v>25.000879445597494</v>
      </c>
    </row>
    <row r="12" spans="1:5" s="19" customFormat="1" ht="15" customHeight="1" x14ac:dyDescent="0.25">
      <c r="A12" s="23" t="s">
        <v>49</v>
      </c>
      <c r="B12" s="18" t="s">
        <v>50</v>
      </c>
      <c r="C12" s="4">
        <v>1021.7</v>
      </c>
      <c r="D12" s="4">
        <v>255.4</v>
      </c>
      <c r="E12" s="5">
        <f t="shared" si="0"/>
        <v>24.997553097778212</v>
      </c>
    </row>
    <row r="13" spans="1:5" s="20" customFormat="1" ht="15" customHeight="1" x14ac:dyDescent="0.25">
      <c r="A13" s="23" t="s">
        <v>51</v>
      </c>
      <c r="B13" s="18" t="s">
        <v>52</v>
      </c>
      <c r="C13" s="4">
        <v>1890.6</v>
      </c>
      <c r="D13" s="4">
        <v>472.7</v>
      </c>
      <c r="E13" s="5">
        <f t="shared" si="0"/>
        <v>25.002644663069923</v>
      </c>
    </row>
    <row r="14" spans="1:5" s="19" customFormat="1" ht="15" customHeight="1" x14ac:dyDescent="0.25">
      <c r="A14" s="23" t="s">
        <v>53</v>
      </c>
      <c r="B14" s="18" t="s">
        <v>54</v>
      </c>
      <c r="C14" s="4">
        <v>1514.7</v>
      </c>
      <c r="D14" s="4">
        <v>378.7</v>
      </c>
      <c r="E14" s="5">
        <f t="shared" si="0"/>
        <v>25.001650491846565</v>
      </c>
    </row>
    <row r="15" spans="1:5" s="20" customFormat="1" ht="15" customHeight="1" x14ac:dyDescent="0.25">
      <c r="A15" s="23" t="s">
        <v>55</v>
      </c>
      <c r="B15" s="18" t="s">
        <v>56</v>
      </c>
      <c r="C15" s="4">
        <v>3292.9</v>
      </c>
      <c r="D15" s="4">
        <v>823.2</v>
      </c>
      <c r="E15" s="5">
        <f t="shared" si="0"/>
        <v>24.999240790792314</v>
      </c>
    </row>
    <row r="16" spans="1:5" s="19" customFormat="1" ht="15" customHeight="1" x14ac:dyDescent="0.25">
      <c r="A16" s="23" t="s">
        <v>57</v>
      </c>
      <c r="B16" s="18" t="s">
        <v>58</v>
      </c>
      <c r="C16" s="4">
        <v>2008.1</v>
      </c>
      <c r="D16" s="4">
        <v>502</v>
      </c>
      <c r="E16" s="5">
        <f t="shared" si="0"/>
        <v>24.99875504207958</v>
      </c>
    </row>
    <row r="17" spans="1:5" s="19" customFormat="1" ht="15" customHeight="1" x14ac:dyDescent="0.25">
      <c r="A17" s="25"/>
      <c r="B17" s="26" t="s">
        <v>59</v>
      </c>
      <c r="C17" s="6">
        <f>C6</f>
        <v>20013.7</v>
      </c>
      <c r="D17" s="6">
        <f>D6</f>
        <v>5003.3</v>
      </c>
      <c r="E17" s="6">
        <f t="shared" si="0"/>
        <v>24.999375427831936</v>
      </c>
    </row>
  </sheetData>
  <mergeCells count="3">
    <mergeCell ref="A1:E1"/>
    <mergeCell ref="A2:E2"/>
    <mergeCell ref="A3:E3"/>
  </mergeCells>
  <phoneticPr fontId="10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20</vt:i4>
      </vt:variant>
    </vt:vector>
  </HeadingPairs>
  <TitlesOfParts>
    <vt:vector size="30" baseType="lpstr">
      <vt:lpstr>Свод</vt:lpstr>
      <vt:lpstr>п 1.1</vt:lpstr>
      <vt:lpstr>п 1.2</vt:lpstr>
      <vt:lpstr>п 1.3</vt:lpstr>
      <vt:lpstr>п 1.4</vt:lpstr>
      <vt:lpstr>п 2.1</vt:lpstr>
      <vt:lpstr>п 2.2</vt:lpstr>
      <vt:lpstr>3.1</vt:lpstr>
      <vt:lpstr>п 3.2</vt:lpstr>
      <vt:lpstr>п 4.1</vt:lpstr>
      <vt:lpstr>'3.1'!Заголовки_для_печати</vt:lpstr>
      <vt:lpstr>'п 1.1'!Заголовки_для_печати</vt:lpstr>
      <vt:lpstr>'п 1.2'!Заголовки_для_печати</vt:lpstr>
      <vt:lpstr>'п 1.3'!Заголовки_для_печати</vt:lpstr>
      <vt:lpstr>'п 1.4'!Заголовки_для_печати</vt:lpstr>
      <vt:lpstr>'п 2.1'!Заголовки_для_печати</vt:lpstr>
      <vt:lpstr>'п 2.2'!Заголовки_для_печати</vt:lpstr>
      <vt:lpstr>'п 3.2'!Заголовки_для_печати</vt:lpstr>
      <vt:lpstr>'п 4.1'!Заголовки_для_печати</vt:lpstr>
      <vt:lpstr>Свод!Заголовки_для_печати</vt:lpstr>
      <vt:lpstr>'3.1'!Область_печати</vt:lpstr>
      <vt:lpstr>'п 1.1'!Область_печати</vt:lpstr>
      <vt:lpstr>'п 1.2'!Область_печати</vt:lpstr>
      <vt:lpstr>'п 1.3'!Область_печати</vt:lpstr>
      <vt:lpstr>'п 1.4'!Область_печати</vt:lpstr>
      <vt:lpstr>'п 2.1'!Область_печати</vt:lpstr>
      <vt:lpstr>'п 2.2'!Область_печати</vt:lpstr>
      <vt:lpstr>'п 3.2'!Область_печати</vt:lpstr>
      <vt:lpstr>'п 4.1'!Область_печати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2017-06-06T06:58:48Z</cp:lastPrinted>
  <dcterms:created xsi:type="dcterms:W3CDTF">2006-09-16T00:00:00Z</dcterms:created>
  <dcterms:modified xsi:type="dcterms:W3CDTF">2017-07-10T11:42:26Z</dcterms:modified>
</cp:coreProperties>
</file>