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6300" activeTab="0"/>
  </bookViews>
  <sheets>
    <sheet name="3 квартал" sheetId="1" r:id="rId1"/>
  </sheets>
  <definedNames>
    <definedName name="_xlnm._FilterDatabase" localSheetId="0" hidden="1">'3 квартал'!$A$4:$F$79</definedName>
    <definedName name="_xlnm.Print_Titles" localSheetId="0">'3 квартал'!$4:$4</definedName>
    <definedName name="_xlnm.Print_Area" localSheetId="0">'3 квартал'!$A$1:$F$80</definedName>
  </definedNames>
  <calcPr fullCalcOnLoad="1"/>
</workbook>
</file>

<file path=xl/sharedStrings.xml><?xml version="1.0" encoding="utf-8"?>
<sst xmlns="http://schemas.openxmlformats.org/spreadsheetml/2006/main" count="153" uniqueCount="153">
  <si>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</si>
  <si>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</si>
  <si>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</si>
  <si>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</si>
  <si>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</si>
  <si>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</si>
  <si>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</si>
  <si>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</si>
  <si>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</si>
  <si>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</si>
  <si>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</si>
  <si>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</si>
  <si>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</si>
  <si>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</si>
  <si>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</si>
  <si>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</si>
  <si>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</si>
  <si>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</si>
  <si>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</si>
  <si>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</si>
  <si>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</si>
  <si>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</si>
  <si>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</si>
  <si>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</si>
  <si>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</si>
  <si>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</si>
  <si>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0401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</si>
  <si>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</si>
  <si>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</si>
  <si>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</si>
  <si>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</si>
  <si>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</si>
  <si>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</si>
  <si>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</si>
  <si>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</si>
  <si>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</si>
  <si>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</si>
  <si>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</si>
  <si>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</si>
  <si>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</si>
  <si>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</si>
  <si>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</si>
  <si>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</si>
  <si>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</si>
  <si>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</si>
  <si>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</si>
  <si>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</si>
  <si>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</si>
  <si>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</si>
  <si>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</si>
  <si>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</si>
  <si>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</si>
  <si>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</si>
  <si>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</si>
  <si>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</si>
  <si>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</si>
  <si>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</si>
  <si>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</si>
  <si>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</si>
  <si>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</si>
  <si>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</si>
  <si>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</si>
  <si>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</si>
  <si>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</si>
  <si>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</si>
  <si>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Телевидение и радиовещание</t>
  </si>
  <si>
    <t>0804</t>
  </si>
  <si>
    <t>Периодическая печать и издательства</t>
  </si>
  <si>
    <t>0900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</si>
  <si>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</si>
  <si>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</si>
  <si>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</si>
  <si>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</si>
  <si>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</si>
  <si>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</si>
  <si>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0906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</si>
  <si>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</si>
  <si>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</si>
  <si>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</si>
  <si>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</si>
  <si>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</si>
  <si>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</si>
  <si>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</si>
  <si>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</si>
  <si>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</si>
  <si>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</si>
  <si>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</si>
  <si>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</si>
  <si>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</si>
  <si>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</si>
  <si>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</si>
  <si>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1101</t>
  </si>
  <si>
    <t>1103</t>
  </si>
  <si>
    <t>1105</t>
  </si>
  <si>
    <t>ВСЕГО</t>
  </si>
  <si>
    <t>Код</t>
  </si>
  <si>
    <t>0402</t>
  </si>
  <si>
    <t>0113</t>
  </si>
  <si>
    <t>Дорожное хозяйство (дорожные фонды)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</si>
  <si>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</si>
  <si>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</si>
  <si>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</si>
  <si>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</si>
  <si>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Спорт высших достижений</t>
  </si>
  <si>
    <t>Другие вопросы в области физической культуры и спорта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</si>
  <si>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</si>
  <si>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</si>
  <si>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</si>
  <si>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</si>
  <si>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</si>
  <si>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</si>
  <si>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</si>
  <si>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</si>
  <si>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</si>
  <si>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</si>
  <si>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Средства массовой информации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</si>
  <si>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</si>
  <si>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</si>
  <si>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</si>
  <si>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0304</t>
  </si>
  <si>
    <t>Органы юстиции</t>
  </si>
  <si>
    <t>0200</t>
  </si>
  <si>
    <t>0203</t>
  </si>
  <si>
    <t>Мобилизационная и вневойсковая подготовка</t>
  </si>
  <si>
    <t>0204</t>
  </si>
  <si>
    <t>(тыс.рублей)</t>
  </si>
  <si>
    <t>Мобилизационная подготовка экономики</t>
  </si>
  <si>
    <t>Уточненный годовой план</t>
  </si>
  <si>
    <t>0501</t>
  </si>
  <si>
    <t>Жилищное хозяйство</t>
  </si>
  <si>
    <t>0701</t>
  </si>
  <si>
    <t>Дошкольное образование</t>
  </si>
  <si>
    <t>0410</t>
  </si>
  <si>
    <t>Связь и информатика</t>
  </si>
  <si>
    <t>%  исполнения</t>
  </si>
  <si>
    <t>Отклонение +-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</si>
  <si>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</si>
  <si>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</si>
  <si>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</si>
  <si>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</si>
  <si>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Национальная оборона</t>
  </si>
  <si>
    <t>Общеэкономические вопросы</t>
  </si>
  <si>
    <t>Топливно-энергетический комплекс</t>
  </si>
  <si>
    <t>Другие вопросы в области жилищно-коммунального хозяйства</t>
  </si>
  <si>
    <t>Физическая культура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</si>
  <si>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</si>
  <si>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</si>
  <si>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Культура, кинематография</t>
  </si>
  <si>
    <t>Водное хозяйство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</si>
  <si>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</si>
  <si>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</si>
  <si>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Фактическое исполнение за 9 месяцев 2016 года </t>
  </si>
  <si>
    <t xml:space="preserve">Сведения об исполнении республиканского бюджета Карачаево-Черкесской Республики за 9 месяцев 2016 года по разделам и подразделам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</si>
</sst>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/>
    </xf>
    <xf numFmtId="165" fontId="8" fillId="24" borderId="10" xfId="0" applyNumberFormat="1" applyFont="1" applyFill="1" applyBorder="1" applyAlignment="1">
      <alignment vertical="center"/>
    </xf>
    <xf numFmtId="165" fontId="7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 quotePrefix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right"/>
    </xf>
    <xf numFmtId="2" fontId="7" fillId="24" borderId="0" xfId="0" applyNumberFormat="1" applyFont="1" applyFill="1" applyAlignment="1">
      <alignment horizontal="center" wrapText="1"/>
    </xf>
    <xf numFmtId="165" fontId="0" fillId="24" borderId="0" xfId="0" applyNumberFormat="1" applyFill="1" applyAlignment="1">
      <alignment horizontal="center" vertical="center"/>
    </xf>
    <xf numFmtId="165" fontId="1" fillId="24" borderId="0" xfId="0" applyNumberFormat="1" applyFont="1" applyFill="1" applyAlignment="1">
      <alignment horizontal="center" vertical="center"/>
    </xf>
    <xf numFmtId="165" fontId="3" fillId="24" borderId="0" xfId="0" applyNumberFormat="1" applyFont="1" applyFill="1" applyAlignment="1">
      <alignment horizontal="center" vertical="center"/>
    </xf>
    <xf numFmtId="165" fontId="1" fillId="24" borderId="0" xfId="0" applyNumberFormat="1" applyFont="1" applyFill="1" applyAlignment="1">
      <alignment horizontal="center" vertical="center"/>
    </xf>
    <xf numFmtId="165" fontId="11" fillId="24" borderId="0" xfId="0" applyNumberFormat="1" applyFont="1" applyFill="1" applyAlignment="1">
      <alignment horizontal="center" vertical="center"/>
    </xf>
    <xf numFmtId="165" fontId="0" fillId="24" borderId="0" xfId="0" applyNumberFormat="1" applyFont="1" applyFill="1" applyAlignment="1">
      <alignment horizontal="center" vertical="center"/>
    </xf>
    <xf numFmtId="165" fontId="0" fillId="24" borderId="0" xfId="0" applyNumberFormat="1" applyFont="1" applyFill="1" applyAlignment="1">
      <alignment horizontal="center" vertical="center"/>
    </xf>
    <xf numFmtId="165" fontId="1" fillId="25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view="pageBreakPreview" zoomScale="75" zoomScaleSheetLayoutView="75" zoomScalePageLayoutView="0" workbookViewId="0" topLeftCell="A1">
      <selection activeCell="J4" sqref="J4"/>
    </sheetView>
  </sheetViews>
  <sheetFormatPr defaultColWidth="9.125" defaultRowHeight="12.75"/>
  <cols>
    <col min="1" max="1" width="7.50390625" style="3" customWidth="1"/>
    <col min="2" max="2" width="62.375" style="12" customWidth="1"/>
    <col min="3" max="3" width="19.875" style="23" customWidth="1"/>
    <col min="4" max="4" width="21.50390625" style="23" customWidth="1"/>
    <col min="5" max="6" width="16.50390625" style="3" customWidth="1"/>
    <col min="7" max="7" width="24.50390625" style="28" customWidth="1"/>
    <col min="8" max="16384" width="9.125" style="3" customWidth="1"/>
  </cols>
  <sheetData>
    <row r="1" spans="1:7" s="4" customFormat="1" ht="84" customHeight="1">
      <c r="A1" s="50" t="s">
        <v>152</v>
      </c>
      <c r="B1" s="50"/>
      <c r="C1" s="50"/>
      <c r="D1" s="50"/>
      <c r="E1" s="50"/>
      <c r="F1" s="50"/>
      <c r="G1" s="29"/>
    </row>
    <row r="2" spans="1:7" s="4" customFormat="1" ht="15.75" customHeight="1">
      <c r="A2" s="27"/>
      <c r="B2" s="27"/>
      <c r="C2" s="27"/>
      <c r="D2" s="27"/>
      <c r="E2" s="27"/>
      <c r="F2" s="27"/>
      <c r="G2" s="29"/>
    </row>
    <row r="3" spans="1:6" ht="18">
      <c r="A3" s="5"/>
      <c r="B3" s="6"/>
      <c r="C3" s="18"/>
      <c r="D3" s="7"/>
      <c r="F3" s="7" t="s">
        <v>125</v>
      </c>
    </row>
    <row r="4" spans="1:7" s="1" customFormat="1" ht="81" customHeight="1">
      <c r="A4" s="8" t="s">
        <v>95</v>
      </c>
      <c r="B4" s="2" t="s">
        <v>0</v>
      </c>
      <c r="C4" s="19" t="s">
        <v>127</v>
      </c>
      <c r="D4" s="19" t="s">
        <v>151</v>
      </c>
      <c r="E4" s="16" t="s">
        <v>135</v>
      </c>
      <c r="F4" s="16" t="s">
        <v>134</v>
      </c>
      <c r="G4" s="28"/>
    </row>
    <row r="5" spans="1:7" s="9" customFormat="1" ht="17.25">
      <c r="A5" s="36" t="s">
        <v>1</v>
      </c>
      <c r="B5" s="37" t="s">
        <v>2</v>
      </c>
      <c r="C5" s="20">
        <f>SUM(C6:C14)</f>
        <v>756314.299</v>
      </c>
      <c r="D5" s="20">
        <f>SUM(D6:D14)</f>
        <v>549185.254</v>
      </c>
      <c r="E5" s="15">
        <f>C5-D5</f>
        <v>207129.04500000004</v>
      </c>
      <c r="F5" s="15">
        <f aca="true" t="shared" si="0" ref="F5:F66">D5/C5*100</f>
        <v>72.6133638787649</v>
      </c>
      <c r="G5" s="30"/>
    </row>
    <row r="6" spans="1:6" ht="54">
      <c r="A6" s="38" t="s">
        <v>3</v>
      </c>
      <c r="B6" s="39" t="s">
        <v>4</v>
      </c>
      <c r="C6" s="17">
        <v>1166.49</v>
      </c>
      <c r="D6" s="17">
        <v>665.689</v>
      </c>
      <c r="E6" s="14">
        <f aca="true" t="shared" si="1" ref="E6:E67">C6-D6</f>
        <v>500.80100000000004</v>
      </c>
      <c r="F6" s="14">
        <f t="shared" si="0"/>
        <v>57.067698822964616</v>
      </c>
    </row>
    <row r="7" spans="1:6" ht="72">
      <c r="A7" s="38" t="s">
        <v>5</v>
      </c>
      <c r="B7" s="39" t="s">
        <v>6</v>
      </c>
      <c r="C7" s="17">
        <v>101073.8</v>
      </c>
      <c r="D7" s="17">
        <v>72941.041</v>
      </c>
      <c r="E7" s="14">
        <f t="shared" si="1"/>
        <v>28132.759000000005</v>
      </c>
      <c r="F7" s="14">
        <f t="shared" si="0"/>
        <v>72.16612119065474</v>
      </c>
    </row>
    <row r="8" spans="1:6" ht="81" customHeight="1">
      <c r="A8" s="38" t="s">
        <v>7</v>
      </c>
      <c r="B8" s="39" t="s">
        <v>8</v>
      </c>
      <c r="C8" s="17">
        <v>106896.942</v>
      </c>
      <c r="D8" s="17">
        <v>89971.451</v>
      </c>
      <c r="E8" s="14">
        <f t="shared" si="1"/>
        <v>16925.490999999995</v>
      </c>
      <c r="F8" s="14">
        <f t="shared" si="0"/>
        <v>84.16653396876404</v>
      </c>
    </row>
    <row r="9" spans="1:6" ht="18">
      <c r="A9" s="38" t="s">
        <v>9</v>
      </c>
      <c r="B9" s="39" t="s">
        <v>10</v>
      </c>
      <c r="C9" s="47">
        <v>42778.8</v>
      </c>
      <c r="D9" s="47">
        <v>27446.303</v>
      </c>
      <c r="E9" s="14">
        <f t="shared" si="1"/>
        <v>15332.497000000003</v>
      </c>
      <c r="F9" s="14">
        <f t="shared" si="0"/>
        <v>64.15865568926664</v>
      </c>
    </row>
    <row r="10" spans="1:6" ht="60.75" customHeight="1">
      <c r="A10" s="38" t="s">
        <v>11</v>
      </c>
      <c r="B10" s="39" t="s">
        <v>12</v>
      </c>
      <c r="C10" s="17">
        <v>65466.5</v>
      </c>
      <c r="D10" s="17">
        <v>45538.773</v>
      </c>
      <c r="E10" s="14">
        <f t="shared" si="1"/>
        <v>19927.727</v>
      </c>
      <c r="F10" s="14">
        <f t="shared" si="0"/>
        <v>69.56042097866847</v>
      </c>
    </row>
    <row r="11" spans="1:6" ht="18">
      <c r="A11" s="38" t="s">
        <v>13</v>
      </c>
      <c r="B11" s="39" t="s">
        <v>14</v>
      </c>
      <c r="C11" s="17">
        <v>22674.3</v>
      </c>
      <c r="D11" s="17">
        <v>13243.487</v>
      </c>
      <c r="E11" s="14">
        <f t="shared" si="1"/>
        <v>9430.813</v>
      </c>
      <c r="F11" s="14">
        <f t="shared" si="0"/>
        <v>58.40747895194119</v>
      </c>
    </row>
    <row r="12" spans="1:6" ht="18">
      <c r="A12" s="38" t="s">
        <v>15</v>
      </c>
      <c r="B12" s="39" t="s">
        <v>16</v>
      </c>
      <c r="C12" s="17">
        <v>25572.81</v>
      </c>
      <c r="D12" s="17">
        <v>19267.281</v>
      </c>
      <c r="E12" s="14">
        <f t="shared" si="1"/>
        <v>6305.529000000002</v>
      </c>
      <c r="F12" s="14">
        <f t="shared" si="0"/>
        <v>75.34283874161657</v>
      </c>
    </row>
    <row r="13" spans="1:6" ht="18">
      <c r="A13" s="38" t="s">
        <v>17</v>
      </c>
      <c r="B13" s="39" t="s">
        <v>19</v>
      </c>
      <c r="C13" s="17">
        <v>0</v>
      </c>
      <c r="D13" s="17">
        <v>0</v>
      </c>
      <c r="E13" s="14">
        <f t="shared" si="1"/>
        <v>0</v>
      </c>
      <c r="F13" s="14" t="e">
        <f t="shared" si="0"/>
        <v>#DIV/0!</v>
      </c>
    </row>
    <row r="14" spans="1:7" s="10" customFormat="1" ht="18">
      <c r="A14" s="38" t="s">
        <v>97</v>
      </c>
      <c r="B14" s="39" t="s">
        <v>20</v>
      </c>
      <c r="C14" s="17">
        <v>390684.657</v>
      </c>
      <c r="D14" s="17">
        <v>280111.229</v>
      </c>
      <c r="E14" s="14">
        <f t="shared" si="1"/>
        <v>110573.42800000001</v>
      </c>
      <c r="F14" s="14">
        <f t="shared" si="0"/>
        <v>71.69752484034713</v>
      </c>
      <c r="G14" s="31"/>
    </row>
    <row r="15" spans="1:6" ht="17.25">
      <c r="A15" s="36" t="s">
        <v>121</v>
      </c>
      <c r="B15" s="37" t="s">
        <v>140</v>
      </c>
      <c r="C15" s="20">
        <f>SUM(C16:C17)</f>
        <v>9738.599999999999</v>
      </c>
      <c r="D15" s="20">
        <f>D16+D17</f>
        <v>7192.34</v>
      </c>
      <c r="E15" s="15">
        <f t="shared" si="1"/>
        <v>2546.2599999999984</v>
      </c>
      <c r="F15" s="15">
        <f t="shared" si="0"/>
        <v>73.85394204505782</v>
      </c>
    </row>
    <row r="16" spans="1:6" ht="18">
      <c r="A16" s="38" t="s">
        <v>122</v>
      </c>
      <c r="B16" s="44" t="s">
        <v>123</v>
      </c>
      <c r="C16" s="48">
        <v>9695.8</v>
      </c>
      <c r="D16" s="48">
        <v>7150.6</v>
      </c>
      <c r="E16" s="14">
        <f t="shared" si="1"/>
        <v>2545.199999999999</v>
      </c>
      <c r="F16" s="14">
        <f t="shared" si="0"/>
        <v>73.749458528435</v>
      </c>
    </row>
    <row r="17" spans="1:6" ht="18">
      <c r="A17" s="38" t="s">
        <v>124</v>
      </c>
      <c r="B17" s="40" t="s">
        <v>126</v>
      </c>
      <c r="C17" s="17">
        <v>42.8</v>
      </c>
      <c r="D17" s="17">
        <v>41.74</v>
      </c>
      <c r="E17" s="14">
        <f t="shared" si="1"/>
        <v>1.0599999999999952</v>
      </c>
      <c r="F17" s="14">
        <f t="shared" si="0"/>
        <v>97.52336448598132</v>
      </c>
    </row>
    <row r="18" spans="1:7" ht="34.5">
      <c r="A18" s="36" t="s">
        <v>21</v>
      </c>
      <c r="B18" s="37" t="s">
        <v>22</v>
      </c>
      <c r="C18" s="20">
        <f>SUM(C19:C21)</f>
        <v>97407.5</v>
      </c>
      <c r="D18" s="20">
        <f>SUM(D19:D21)</f>
        <v>39726.321</v>
      </c>
      <c r="E18" s="15">
        <f t="shared" si="1"/>
        <v>57681.179</v>
      </c>
      <c r="F18" s="15">
        <f t="shared" si="0"/>
        <v>40.78363678361523</v>
      </c>
      <c r="G18" s="32"/>
    </row>
    <row r="19" spans="1:6" ht="18">
      <c r="A19" s="38" t="s">
        <v>119</v>
      </c>
      <c r="B19" s="39" t="s">
        <v>120</v>
      </c>
      <c r="C19" s="17">
        <v>17764.8</v>
      </c>
      <c r="D19" s="17">
        <v>13619.2</v>
      </c>
      <c r="E19" s="14">
        <f t="shared" si="1"/>
        <v>4145.5999999999985</v>
      </c>
      <c r="F19" s="14">
        <f t="shared" si="0"/>
        <v>76.66396469422679</v>
      </c>
    </row>
    <row r="20" spans="1:6" ht="67.5" customHeight="1">
      <c r="A20" s="41" t="s">
        <v>23</v>
      </c>
      <c r="B20" s="39" t="s">
        <v>150</v>
      </c>
      <c r="C20" s="17">
        <v>35173.9</v>
      </c>
      <c r="D20" s="17">
        <v>24568.469</v>
      </c>
      <c r="E20" s="14">
        <f t="shared" si="1"/>
        <v>10605.431</v>
      </c>
      <c r="F20" s="14">
        <f t="shared" si="0"/>
        <v>69.84857806498569</v>
      </c>
    </row>
    <row r="21" spans="1:7" s="13" customFormat="1" ht="36">
      <c r="A21" s="38" t="s">
        <v>136</v>
      </c>
      <c r="B21" s="42" t="s">
        <v>137</v>
      </c>
      <c r="C21" s="17">
        <v>44468.8</v>
      </c>
      <c r="D21" s="17">
        <v>1538.652</v>
      </c>
      <c r="E21" s="14">
        <f t="shared" si="1"/>
        <v>42930.148</v>
      </c>
      <c r="F21" s="14">
        <f t="shared" si="0"/>
        <v>3.4600708811571255</v>
      </c>
      <c r="G21" s="33"/>
    </row>
    <row r="22" spans="1:6" ht="17.25">
      <c r="A22" s="36" t="s">
        <v>24</v>
      </c>
      <c r="B22" s="43" t="s">
        <v>25</v>
      </c>
      <c r="C22" s="20">
        <f>SUM(C23:C31)</f>
        <v>4153869.7990000006</v>
      </c>
      <c r="D22" s="20">
        <f>SUM(D23:D31)</f>
        <v>2389817.1720000003</v>
      </c>
      <c r="E22" s="15">
        <f t="shared" si="1"/>
        <v>1764052.6270000003</v>
      </c>
      <c r="F22" s="15">
        <f t="shared" si="0"/>
        <v>57.53230812808151</v>
      </c>
    </row>
    <row r="23" spans="1:6" ht="18">
      <c r="A23" s="38" t="s">
        <v>26</v>
      </c>
      <c r="B23" s="39" t="s">
        <v>141</v>
      </c>
      <c r="C23" s="17">
        <v>92220.269</v>
      </c>
      <c r="D23" s="17">
        <v>62789.307</v>
      </c>
      <c r="E23" s="14">
        <f t="shared" si="1"/>
        <v>29430.962</v>
      </c>
      <c r="F23" s="14">
        <f t="shared" si="0"/>
        <v>68.08623275648871</v>
      </c>
    </row>
    <row r="24" spans="1:6" ht="18">
      <c r="A24" s="38" t="s">
        <v>96</v>
      </c>
      <c r="B24" s="39" t="s">
        <v>142</v>
      </c>
      <c r="C24" s="17">
        <v>61693.5</v>
      </c>
      <c r="D24" s="17">
        <v>0</v>
      </c>
      <c r="E24" s="14">
        <f t="shared" si="1"/>
        <v>61693.5</v>
      </c>
      <c r="F24" s="14">
        <f t="shared" si="0"/>
        <v>0</v>
      </c>
    </row>
    <row r="25" spans="1:6" ht="18">
      <c r="A25" s="38" t="s">
        <v>27</v>
      </c>
      <c r="B25" s="39" t="s">
        <v>28</v>
      </c>
      <c r="C25" s="17">
        <v>1234641.423</v>
      </c>
      <c r="D25" s="17">
        <v>973839.398</v>
      </c>
      <c r="E25" s="14">
        <f t="shared" si="1"/>
        <v>260802.0249999999</v>
      </c>
      <c r="F25" s="14">
        <f t="shared" si="0"/>
        <v>78.8762939472508</v>
      </c>
    </row>
    <row r="26" spans="1:6" ht="18">
      <c r="A26" s="38" t="s">
        <v>29</v>
      </c>
      <c r="B26" s="45" t="s">
        <v>148</v>
      </c>
      <c r="C26" s="17">
        <v>444481.4</v>
      </c>
      <c r="D26" s="17">
        <v>374089.19</v>
      </c>
      <c r="E26" s="14">
        <f t="shared" si="1"/>
        <v>70392.21000000002</v>
      </c>
      <c r="F26" s="14">
        <f t="shared" si="0"/>
        <v>84.16306959076353</v>
      </c>
    </row>
    <row r="27" spans="1:6" ht="18">
      <c r="A27" s="38" t="s">
        <v>30</v>
      </c>
      <c r="B27" s="39" t="s">
        <v>31</v>
      </c>
      <c r="C27" s="17">
        <v>85556.4</v>
      </c>
      <c r="D27" s="17">
        <v>50845.148</v>
      </c>
      <c r="E27" s="14">
        <f t="shared" si="1"/>
        <v>34711.25199999999</v>
      </c>
      <c r="F27" s="14">
        <f t="shared" si="0"/>
        <v>59.428807196188714</v>
      </c>
    </row>
    <row r="28" spans="1:6" ht="18">
      <c r="A28" s="38" t="s">
        <v>32</v>
      </c>
      <c r="B28" s="39" t="s">
        <v>33</v>
      </c>
      <c r="C28" s="17">
        <v>6564.1</v>
      </c>
      <c r="D28" s="17">
        <v>4045.18</v>
      </c>
      <c r="E28" s="14">
        <f t="shared" si="1"/>
        <v>2518.9200000000005</v>
      </c>
      <c r="F28" s="14">
        <f t="shared" si="0"/>
        <v>61.62581313508325</v>
      </c>
    </row>
    <row r="29" spans="1:6" ht="18">
      <c r="A29" s="38" t="s">
        <v>34</v>
      </c>
      <c r="B29" s="39" t="s">
        <v>98</v>
      </c>
      <c r="C29" s="17">
        <v>2099221.14</v>
      </c>
      <c r="D29" s="17">
        <v>904083.891</v>
      </c>
      <c r="E29" s="14">
        <f t="shared" si="1"/>
        <v>1195137.2490000003</v>
      </c>
      <c r="F29" s="14">
        <f t="shared" si="0"/>
        <v>43.06758700991359</v>
      </c>
    </row>
    <row r="30" spans="1:6" ht="18">
      <c r="A30" s="38" t="s">
        <v>132</v>
      </c>
      <c r="B30" s="39" t="s">
        <v>133</v>
      </c>
      <c r="C30" s="17">
        <v>47158.7</v>
      </c>
      <c r="D30" s="17">
        <v>7991.62</v>
      </c>
      <c r="E30" s="14">
        <f t="shared" si="1"/>
        <v>39167.079999999994</v>
      </c>
      <c r="F30" s="14">
        <f t="shared" si="0"/>
        <v>16.94622625305617</v>
      </c>
    </row>
    <row r="31" spans="1:7" s="4" customFormat="1" ht="18">
      <c r="A31" s="38" t="s">
        <v>35</v>
      </c>
      <c r="B31" s="39" t="s">
        <v>36</v>
      </c>
      <c r="C31" s="17">
        <v>82332.867</v>
      </c>
      <c r="D31" s="17">
        <v>12133.438</v>
      </c>
      <c r="E31" s="14">
        <f t="shared" si="1"/>
        <v>70199.429</v>
      </c>
      <c r="F31" s="14">
        <f t="shared" si="0"/>
        <v>14.737052700958417</v>
      </c>
      <c r="G31" s="29"/>
    </row>
    <row r="32" spans="1:7" s="13" customFormat="1" ht="17.25">
      <c r="A32" s="36" t="s">
        <v>37</v>
      </c>
      <c r="B32" s="37" t="s">
        <v>38</v>
      </c>
      <c r="C32" s="20">
        <f>SUM(C33:C35)</f>
        <v>1386361.992</v>
      </c>
      <c r="D32" s="20">
        <f>SUM(D33:D35)</f>
        <v>912854.6699999999</v>
      </c>
      <c r="E32" s="15">
        <f t="shared" si="1"/>
        <v>473507.32200000016</v>
      </c>
      <c r="F32" s="15">
        <f t="shared" si="0"/>
        <v>65.8453329842874</v>
      </c>
      <c r="G32" s="33"/>
    </row>
    <row r="33" spans="1:6" ht="18">
      <c r="A33" s="38" t="s">
        <v>128</v>
      </c>
      <c r="B33" s="39" t="s">
        <v>129</v>
      </c>
      <c r="C33" s="17">
        <v>365610.558</v>
      </c>
      <c r="D33" s="17">
        <v>259280.313</v>
      </c>
      <c r="E33" s="14">
        <f t="shared" si="1"/>
        <v>106330.24500000002</v>
      </c>
      <c r="F33" s="14">
        <f t="shared" si="0"/>
        <v>70.91707482911366</v>
      </c>
    </row>
    <row r="34" spans="1:6" ht="18">
      <c r="A34" s="38" t="s">
        <v>39</v>
      </c>
      <c r="B34" s="39" t="s">
        <v>40</v>
      </c>
      <c r="C34" s="17">
        <v>974707.834</v>
      </c>
      <c r="D34" s="17">
        <v>622452.897</v>
      </c>
      <c r="E34" s="14">
        <f t="shared" si="1"/>
        <v>352254.93700000003</v>
      </c>
      <c r="F34" s="14">
        <f t="shared" si="0"/>
        <v>63.86045903063911</v>
      </c>
    </row>
    <row r="35" spans="1:7" s="4" customFormat="1" ht="36">
      <c r="A35" s="38" t="s">
        <v>41</v>
      </c>
      <c r="B35" s="39" t="s">
        <v>143</v>
      </c>
      <c r="C35" s="17">
        <v>46043.6</v>
      </c>
      <c r="D35" s="17">
        <v>31121.46</v>
      </c>
      <c r="E35" s="14">
        <f t="shared" si="1"/>
        <v>14922.14</v>
      </c>
      <c r="F35" s="14">
        <f t="shared" si="0"/>
        <v>67.59128304476627</v>
      </c>
      <c r="G35" s="29"/>
    </row>
    <row r="36" spans="1:6" ht="17.25">
      <c r="A36" s="36" t="s">
        <v>42</v>
      </c>
      <c r="B36" s="37" t="s">
        <v>43</v>
      </c>
      <c r="C36" s="20">
        <f>SUM(C37:C38)</f>
        <v>31827.62</v>
      </c>
      <c r="D36" s="20">
        <f>SUM(D37:D38)</f>
        <v>19693.846</v>
      </c>
      <c r="E36" s="15">
        <f t="shared" si="1"/>
        <v>12133.773999999998</v>
      </c>
      <c r="F36" s="15">
        <f t="shared" si="0"/>
        <v>61.87659020687064</v>
      </c>
    </row>
    <row r="37" spans="1:7" s="10" customFormat="1" ht="36">
      <c r="A37" s="38" t="s">
        <v>44</v>
      </c>
      <c r="B37" s="39" t="s">
        <v>45</v>
      </c>
      <c r="C37" s="17">
        <v>7892.5</v>
      </c>
      <c r="D37" s="17">
        <v>3617.924</v>
      </c>
      <c r="E37" s="14">
        <f t="shared" si="1"/>
        <v>4274.576</v>
      </c>
      <c r="F37" s="14">
        <f t="shared" si="0"/>
        <v>45.840025340513144</v>
      </c>
      <c r="G37" s="35"/>
    </row>
    <row r="38" spans="1:7" s="24" customFormat="1" ht="36">
      <c r="A38" s="38" t="s">
        <v>46</v>
      </c>
      <c r="B38" s="39" t="s">
        <v>47</v>
      </c>
      <c r="C38" s="17">
        <v>23935.12</v>
      </c>
      <c r="D38" s="17">
        <v>16075.922</v>
      </c>
      <c r="E38" s="14">
        <f t="shared" si="1"/>
        <v>7859.1979999999985</v>
      </c>
      <c r="F38" s="14">
        <f t="shared" si="0"/>
        <v>67.16457657199965</v>
      </c>
      <c r="G38" s="34"/>
    </row>
    <row r="39" spans="1:6" ht="41.25" customHeight="1">
      <c r="A39" s="36" t="s">
        <v>48</v>
      </c>
      <c r="B39" s="37" t="s">
        <v>49</v>
      </c>
      <c r="C39" s="20">
        <f>SUM(C40:C46)</f>
        <v>4807485.682000001</v>
      </c>
      <c r="D39" s="20">
        <f>SUM(D40:D46)</f>
        <v>3654643.646</v>
      </c>
      <c r="E39" s="15">
        <f t="shared" si="1"/>
        <v>1152842.0360000008</v>
      </c>
      <c r="F39" s="15">
        <f t="shared" si="0"/>
        <v>76.01985502907628</v>
      </c>
    </row>
    <row r="40" spans="1:6" ht="18">
      <c r="A40" s="38" t="s">
        <v>130</v>
      </c>
      <c r="B40" s="39" t="s">
        <v>131</v>
      </c>
      <c r="C40" s="17">
        <v>1155823.068</v>
      </c>
      <c r="D40" s="17">
        <v>891627.268</v>
      </c>
      <c r="E40" s="14">
        <f t="shared" si="1"/>
        <v>264195.79999999993</v>
      </c>
      <c r="F40" s="14">
        <f t="shared" si="0"/>
        <v>77.14219353164874</v>
      </c>
    </row>
    <row r="41" spans="1:6" ht="18">
      <c r="A41" s="38" t="s">
        <v>50</v>
      </c>
      <c r="B41" s="39" t="s">
        <v>51</v>
      </c>
      <c r="C41" s="17">
        <v>2942170.847</v>
      </c>
      <c r="D41" s="17">
        <v>2205243.264</v>
      </c>
      <c r="E41" s="14">
        <f t="shared" si="1"/>
        <v>736927.5830000001</v>
      </c>
      <c r="F41" s="14">
        <f t="shared" si="0"/>
        <v>74.95293029120276</v>
      </c>
    </row>
    <row r="42" spans="1:6" ht="18">
      <c r="A42" s="38" t="s">
        <v>52</v>
      </c>
      <c r="B42" s="39" t="s">
        <v>53</v>
      </c>
      <c r="C42" s="17">
        <v>415638.159</v>
      </c>
      <c r="D42" s="17">
        <v>314855.559</v>
      </c>
      <c r="E42" s="14">
        <f t="shared" si="1"/>
        <v>100782.59999999998</v>
      </c>
      <c r="F42" s="14">
        <f t="shared" si="0"/>
        <v>75.75232258691629</v>
      </c>
    </row>
    <row r="43" spans="1:6" ht="36">
      <c r="A43" s="38" t="s">
        <v>54</v>
      </c>
      <c r="B43" s="39" t="s">
        <v>55</v>
      </c>
      <c r="C43" s="17">
        <v>25216.306</v>
      </c>
      <c r="D43" s="17">
        <v>17463.702</v>
      </c>
      <c r="E43" s="14">
        <f t="shared" si="1"/>
        <v>7752.603999999999</v>
      </c>
      <c r="F43" s="14">
        <f t="shared" si="0"/>
        <v>69.25559199670246</v>
      </c>
    </row>
    <row r="44" spans="1:6" ht="36">
      <c r="A44" s="38" t="s">
        <v>56</v>
      </c>
      <c r="B44" s="39" t="s">
        <v>57</v>
      </c>
      <c r="C44" s="17">
        <v>762.2</v>
      </c>
      <c r="D44" s="17">
        <v>549.04</v>
      </c>
      <c r="E44" s="14">
        <f t="shared" si="1"/>
        <v>213.16000000000008</v>
      </c>
      <c r="F44" s="14">
        <f t="shared" si="0"/>
        <v>72.03358698504329</v>
      </c>
    </row>
    <row r="45" spans="1:6" ht="18">
      <c r="A45" s="38" t="s">
        <v>58</v>
      </c>
      <c r="B45" s="39" t="s">
        <v>59</v>
      </c>
      <c r="C45" s="17">
        <v>153675.571</v>
      </c>
      <c r="D45" s="17">
        <v>147980.556</v>
      </c>
      <c r="E45" s="14">
        <f t="shared" si="1"/>
        <v>5695.014999999985</v>
      </c>
      <c r="F45" s="14">
        <f t="shared" si="0"/>
        <v>96.29413122532013</v>
      </c>
    </row>
    <row r="46" spans="1:7" s="10" customFormat="1" ht="18">
      <c r="A46" s="38" t="s">
        <v>60</v>
      </c>
      <c r="B46" s="39" t="s">
        <v>61</v>
      </c>
      <c r="C46" s="49">
        <v>114199.531</v>
      </c>
      <c r="D46" s="17">
        <v>76924.257</v>
      </c>
      <c r="E46" s="14">
        <f t="shared" si="1"/>
        <v>37275.274000000005</v>
      </c>
      <c r="F46" s="14">
        <f t="shared" si="0"/>
        <v>67.35952094234082</v>
      </c>
      <c r="G46" s="31"/>
    </row>
    <row r="47" spans="1:6" ht="17.25">
      <c r="A47" s="36" t="s">
        <v>62</v>
      </c>
      <c r="B47" s="37" t="s">
        <v>147</v>
      </c>
      <c r="C47" s="20">
        <f>SUM(C48:C49)</f>
        <v>205884.325</v>
      </c>
      <c r="D47" s="20">
        <f>SUM(D48:D49)</f>
        <v>143414.388</v>
      </c>
      <c r="E47" s="15">
        <f t="shared" si="1"/>
        <v>62469.937000000005</v>
      </c>
      <c r="F47" s="15">
        <f t="shared" si="0"/>
        <v>69.65774980683935</v>
      </c>
    </row>
    <row r="48" spans="1:6" ht="18">
      <c r="A48" s="38" t="s">
        <v>63</v>
      </c>
      <c r="B48" s="39" t="s">
        <v>64</v>
      </c>
      <c r="C48" s="17">
        <v>192908.625</v>
      </c>
      <c r="D48" s="17">
        <v>134718.453</v>
      </c>
      <c r="E48" s="14">
        <f t="shared" si="1"/>
        <v>58190.17199999999</v>
      </c>
      <c r="F48" s="14">
        <f t="shared" si="0"/>
        <v>69.83537050248532</v>
      </c>
    </row>
    <row r="49" spans="1:7" s="10" customFormat="1" ht="18">
      <c r="A49" s="38" t="s">
        <v>66</v>
      </c>
      <c r="B49" s="39" t="s">
        <v>99</v>
      </c>
      <c r="C49" s="17">
        <v>12975.7</v>
      </c>
      <c r="D49" s="17">
        <v>8695.935</v>
      </c>
      <c r="E49" s="14">
        <f t="shared" si="1"/>
        <v>4279.765000000001</v>
      </c>
      <c r="F49" s="14">
        <f t="shared" si="0"/>
        <v>67.01707807671262</v>
      </c>
      <c r="G49" s="31"/>
    </row>
    <row r="50" spans="1:6" ht="34.5" customHeight="1">
      <c r="A50" s="36" t="s">
        <v>68</v>
      </c>
      <c r="B50" s="37" t="s">
        <v>100</v>
      </c>
      <c r="C50" s="20">
        <f>SUM(C51:C55)</f>
        <v>3760442.6859999998</v>
      </c>
      <c r="D50" s="20">
        <f>SUM(D51:D55)</f>
        <v>2889121.942</v>
      </c>
      <c r="E50" s="15">
        <f t="shared" si="1"/>
        <v>871320.744</v>
      </c>
      <c r="F50" s="15">
        <f t="shared" si="0"/>
        <v>76.82930397413323</v>
      </c>
    </row>
    <row r="51" spans="1:6" ht="18">
      <c r="A51" s="38" t="s">
        <v>69</v>
      </c>
      <c r="B51" s="39" t="s">
        <v>70</v>
      </c>
      <c r="C51" s="17">
        <v>305885.9</v>
      </c>
      <c r="D51" s="17">
        <v>220139.874</v>
      </c>
      <c r="E51" s="14">
        <f t="shared" si="1"/>
        <v>85746.02600000001</v>
      </c>
      <c r="F51" s="14">
        <f t="shared" si="0"/>
        <v>71.96797040988159</v>
      </c>
    </row>
    <row r="52" spans="1:6" ht="37.5" customHeight="1">
      <c r="A52" s="38" t="s">
        <v>71</v>
      </c>
      <c r="B52" s="39" t="s">
        <v>72</v>
      </c>
      <c r="C52" s="17">
        <v>178226.42</v>
      </c>
      <c r="D52" s="17">
        <v>135118.459</v>
      </c>
      <c r="E52" s="14">
        <f t="shared" si="1"/>
        <v>43107.96100000001</v>
      </c>
      <c r="F52" s="14">
        <f t="shared" si="0"/>
        <v>75.81281102992475</v>
      </c>
    </row>
    <row r="53" spans="1:6" ht="36">
      <c r="A53" s="38" t="s">
        <v>73</v>
      </c>
      <c r="B53" s="39" t="s">
        <v>74</v>
      </c>
      <c r="C53" s="17">
        <v>3631.8</v>
      </c>
      <c r="D53" s="17">
        <v>2271.952</v>
      </c>
      <c r="E53" s="14">
        <f t="shared" si="1"/>
        <v>1359.848</v>
      </c>
      <c r="F53" s="14">
        <f t="shared" si="0"/>
        <v>62.55718927253704</v>
      </c>
    </row>
    <row r="54" spans="1:7" s="10" customFormat="1" ht="36">
      <c r="A54" s="38" t="s">
        <v>75</v>
      </c>
      <c r="B54" s="39" t="s">
        <v>76</v>
      </c>
      <c r="C54" s="17">
        <v>20257.18</v>
      </c>
      <c r="D54" s="17">
        <v>14584.148</v>
      </c>
      <c r="E54" s="14">
        <f t="shared" si="1"/>
        <v>5673.032000000001</v>
      </c>
      <c r="F54" s="14">
        <f t="shared" si="0"/>
        <v>71.99495684986755</v>
      </c>
      <c r="G54" s="31"/>
    </row>
    <row r="55" spans="1:6" ht="18">
      <c r="A55" s="38" t="s">
        <v>101</v>
      </c>
      <c r="B55" s="39" t="s">
        <v>102</v>
      </c>
      <c r="C55" s="17">
        <v>3252441.386</v>
      </c>
      <c r="D55" s="17">
        <v>2517007.509</v>
      </c>
      <c r="E55" s="14">
        <f t="shared" si="1"/>
        <v>735433.8769999999</v>
      </c>
      <c r="F55" s="14">
        <f t="shared" si="0"/>
        <v>77.38825117139253</v>
      </c>
    </row>
    <row r="56" spans="1:6" ht="17.25">
      <c r="A56" s="36" t="s">
        <v>78</v>
      </c>
      <c r="B56" s="37" t="s">
        <v>79</v>
      </c>
      <c r="C56" s="20">
        <f>SUM(C57:C61)</f>
        <v>3047018.1780000003</v>
      </c>
      <c r="D56" s="20">
        <f>SUM(D57:D61)</f>
        <v>2589794.328</v>
      </c>
      <c r="E56" s="15">
        <f t="shared" si="1"/>
        <v>457223.8500000001</v>
      </c>
      <c r="F56" s="15">
        <f t="shared" si="0"/>
        <v>84.9943839094484</v>
      </c>
    </row>
    <row r="57" spans="1:6" ht="18">
      <c r="A57" s="38" t="s">
        <v>80</v>
      </c>
      <c r="B57" s="39" t="s">
        <v>81</v>
      </c>
      <c r="C57" s="17">
        <v>78454.2</v>
      </c>
      <c r="D57" s="17">
        <v>65541.666</v>
      </c>
      <c r="E57" s="14">
        <f t="shared" si="1"/>
        <v>12912.534</v>
      </c>
      <c r="F57" s="14">
        <f t="shared" si="0"/>
        <v>83.54130945188403</v>
      </c>
    </row>
    <row r="58" spans="1:6" ht="18.75" customHeight="1">
      <c r="A58" s="38" t="s">
        <v>82</v>
      </c>
      <c r="B58" s="39" t="s">
        <v>83</v>
      </c>
      <c r="C58" s="17">
        <v>253753.773</v>
      </c>
      <c r="D58" s="17">
        <v>191450.948</v>
      </c>
      <c r="E58" s="14">
        <f t="shared" si="1"/>
        <v>62302.82499999998</v>
      </c>
      <c r="F58" s="14">
        <f t="shared" si="0"/>
        <v>75.44752763144137</v>
      </c>
    </row>
    <row r="59" spans="1:7" s="10" customFormat="1" ht="18">
      <c r="A59" s="38" t="s">
        <v>84</v>
      </c>
      <c r="B59" s="39" t="s">
        <v>85</v>
      </c>
      <c r="C59" s="47">
        <v>2020834.943</v>
      </c>
      <c r="D59" s="47">
        <v>1729027.692</v>
      </c>
      <c r="E59" s="14">
        <f t="shared" si="1"/>
        <v>291807.25099999993</v>
      </c>
      <c r="F59" s="14">
        <f t="shared" si="0"/>
        <v>85.5600650606921</v>
      </c>
      <c r="G59" s="31"/>
    </row>
    <row r="60" spans="1:6" ht="18">
      <c r="A60" s="38" t="s">
        <v>86</v>
      </c>
      <c r="B60" s="39" t="s">
        <v>87</v>
      </c>
      <c r="C60" s="17">
        <v>621843.5</v>
      </c>
      <c r="D60" s="17">
        <v>540869.079</v>
      </c>
      <c r="E60" s="14">
        <f t="shared" si="1"/>
        <v>80974.42099999997</v>
      </c>
      <c r="F60" s="14">
        <f t="shared" si="0"/>
        <v>86.97832798766892</v>
      </c>
    </row>
    <row r="61" spans="1:6" ht="18">
      <c r="A61" s="38" t="s">
        <v>88</v>
      </c>
      <c r="B61" s="39" t="s">
        <v>89</v>
      </c>
      <c r="C61" s="17">
        <v>72131.762</v>
      </c>
      <c r="D61" s="17">
        <v>62904.943</v>
      </c>
      <c r="E61" s="14">
        <f t="shared" si="1"/>
        <v>9226.819000000003</v>
      </c>
      <c r="F61" s="14">
        <f t="shared" si="0"/>
        <v>87.20838262622782</v>
      </c>
    </row>
    <row r="62" spans="1:6" ht="17.25">
      <c r="A62" s="36" t="s">
        <v>90</v>
      </c>
      <c r="B62" s="37" t="s">
        <v>77</v>
      </c>
      <c r="C62" s="20">
        <f>SUM(C63:C66)</f>
        <v>196183.668</v>
      </c>
      <c r="D62" s="20">
        <f>SUM(D63:D66)</f>
        <v>148021.676</v>
      </c>
      <c r="E62" s="15">
        <f t="shared" si="1"/>
        <v>48161.992</v>
      </c>
      <c r="F62" s="15">
        <f t="shared" si="0"/>
        <v>75.450559931421</v>
      </c>
    </row>
    <row r="63" spans="1:6" ht="18">
      <c r="A63" s="38" t="s">
        <v>91</v>
      </c>
      <c r="B63" s="39" t="s">
        <v>144</v>
      </c>
      <c r="C63" s="17">
        <v>7637</v>
      </c>
      <c r="D63" s="17">
        <v>4761.633</v>
      </c>
      <c r="E63" s="14">
        <f t="shared" si="1"/>
        <v>2875.367</v>
      </c>
      <c r="F63" s="14">
        <f t="shared" si="0"/>
        <v>62.34952206363755</v>
      </c>
    </row>
    <row r="64" spans="1:7" s="10" customFormat="1" ht="18">
      <c r="A64" s="38" t="s">
        <v>138</v>
      </c>
      <c r="B64" s="39" t="s">
        <v>139</v>
      </c>
      <c r="C64" s="17">
        <v>126168.4</v>
      </c>
      <c r="D64" s="17">
        <v>89108.625</v>
      </c>
      <c r="E64" s="14">
        <f t="shared" si="1"/>
        <v>37059.774999999994</v>
      </c>
      <c r="F64" s="14">
        <f t="shared" si="0"/>
        <v>70.62673775683928</v>
      </c>
      <c r="G64" s="31"/>
    </row>
    <row r="65" spans="1:6" ht="18">
      <c r="A65" s="38" t="s">
        <v>92</v>
      </c>
      <c r="B65" s="39" t="s">
        <v>103</v>
      </c>
      <c r="C65" s="17">
        <v>33873.97</v>
      </c>
      <c r="D65" s="17">
        <v>29374.852</v>
      </c>
      <c r="E65" s="14">
        <f t="shared" si="1"/>
        <v>4499.118000000002</v>
      </c>
      <c r="F65" s="14">
        <f t="shared" si="0"/>
        <v>86.71806699952795</v>
      </c>
    </row>
    <row r="66" spans="1:6" ht="36">
      <c r="A66" s="38" t="s">
        <v>93</v>
      </c>
      <c r="B66" s="39" t="s">
        <v>104</v>
      </c>
      <c r="C66" s="17">
        <v>28504.298</v>
      </c>
      <c r="D66" s="17">
        <v>24776.566</v>
      </c>
      <c r="E66" s="14">
        <f t="shared" si="1"/>
        <v>3727.732</v>
      </c>
      <c r="F66" s="14">
        <f t="shared" si="0"/>
        <v>86.92221081887371</v>
      </c>
    </row>
    <row r="67" spans="1:6" ht="17.25">
      <c r="A67" s="36" t="s">
        <v>105</v>
      </c>
      <c r="B67" s="37" t="s">
        <v>115</v>
      </c>
      <c r="C67" s="20">
        <f>SUM(C68:C70)</f>
        <v>60422.4</v>
      </c>
      <c r="D67" s="20">
        <f>SUM(D68:D70)</f>
        <v>42738.466</v>
      </c>
      <c r="E67" s="15">
        <f t="shared" si="1"/>
        <v>17683.934</v>
      </c>
      <c r="F67" s="15">
        <f aca="true" t="shared" si="2" ref="F67:F77">D67/C67*100</f>
        <v>70.7328176305476</v>
      </c>
    </row>
    <row r="68" spans="1:7" s="10" customFormat="1" ht="18">
      <c r="A68" s="38" t="s">
        <v>106</v>
      </c>
      <c r="B68" s="39" t="s">
        <v>65</v>
      </c>
      <c r="C68" s="17">
        <v>12800</v>
      </c>
      <c r="D68" s="17">
        <v>10997.032</v>
      </c>
      <c r="E68" s="14">
        <f aca="true" t="shared" si="3" ref="E68:E77">C68-D68</f>
        <v>1802.9680000000008</v>
      </c>
      <c r="F68" s="14">
        <f t="shared" si="2"/>
        <v>85.9143125</v>
      </c>
      <c r="G68" s="31"/>
    </row>
    <row r="69" spans="1:6" ht="18">
      <c r="A69" s="38" t="s">
        <v>107</v>
      </c>
      <c r="B69" s="39" t="s">
        <v>67</v>
      </c>
      <c r="C69" s="17">
        <v>35851.5</v>
      </c>
      <c r="D69" s="17">
        <v>26952.995</v>
      </c>
      <c r="E69" s="14">
        <f t="shared" si="3"/>
        <v>8898.505000000001</v>
      </c>
      <c r="F69" s="14">
        <f t="shared" si="2"/>
        <v>75.17954618356275</v>
      </c>
    </row>
    <row r="70" spans="1:7" s="10" customFormat="1" ht="36">
      <c r="A70" s="38" t="s">
        <v>108</v>
      </c>
      <c r="B70" s="39" t="s">
        <v>116</v>
      </c>
      <c r="C70" s="17">
        <v>11770.9</v>
      </c>
      <c r="D70" s="17">
        <v>4788.439</v>
      </c>
      <c r="E70" s="14">
        <f t="shared" si="3"/>
        <v>6982.460999999999</v>
      </c>
      <c r="F70" s="14">
        <f t="shared" si="2"/>
        <v>40.68031331503963</v>
      </c>
      <c r="G70" s="31"/>
    </row>
    <row r="71" spans="1:6" ht="34.5">
      <c r="A71" s="36" t="s">
        <v>109</v>
      </c>
      <c r="B71" s="37" t="s">
        <v>18</v>
      </c>
      <c r="C71" s="20">
        <f>C72</f>
        <v>280077.2</v>
      </c>
      <c r="D71" s="20">
        <f>D72</f>
        <v>109767.328</v>
      </c>
      <c r="E71" s="15">
        <f t="shared" si="3"/>
        <v>170309.87200000003</v>
      </c>
      <c r="F71" s="15">
        <f t="shared" si="2"/>
        <v>39.191811400570984</v>
      </c>
    </row>
    <row r="72" spans="1:6" ht="36">
      <c r="A72" s="38" t="s">
        <v>110</v>
      </c>
      <c r="B72" s="39" t="s">
        <v>145</v>
      </c>
      <c r="C72" s="17">
        <v>280077.2</v>
      </c>
      <c r="D72" s="17">
        <v>109767.328</v>
      </c>
      <c r="E72" s="14">
        <f t="shared" si="3"/>
        <v>170309.87200000003</v>
      </c>
      <c r="F72" s="14">
        <f t="shared" si="2"/>
        <v>39.191811400570984</v>
      </c>
    </row>
    <row r="73" spans="1:6" ht="51.75">
      <c r="A73" s="36" t="s">
        <v>111</v>
      </c>
      <c r="B73" s="46" t="s">
        <v>149</v>
      </c>
      <c r="C73" s="20">
        <f>SUM(C74:C76)</f>
        <v>1090015.5</v>
      </c>
      <c r="D73" s="20">
        <f>SUM(D74:D76)</f>
        <v>808761.791</v>
      </c>
      <c r="E73" s="15">
        <f t="shared" si="3"/>
        <v>281253.70900000003</v>
      </c>
      <c r="F73" s="15">
        <f t="shared" si="2"/>
        <v>74.19727435068583</v>
      </c>
    </row>
    <row r="74" spans="1:6" ht="54">
      <c r="A74" s="38" t="s">
        <v>112</v>
      </c>
      <c r="B74" s="39" t="s">
        <v>117</v>
      </c>
      <c r="C74" s="17">
        <v>433770.1</v>
      </c>
      <c r="D74" s="17">
        <v>369398</v>
      </c>
      <c r="E74" s="14">
        <f t="shared" si="3"/>
        <v>64372.09999999998</v>
      </c>
      <c r="F74" s="14">
        <f t="shared" si="2"/>
        <v>85.15985772186696</v>
      </c>
    </row>
    <row r="75" spans="1:6" ht="18">
      <c r="A75" s="38" t="s">
        <v>113</v>
      </c>
      <c r="B75" s="39" t="s">
        <v>118</v>
      </c>
      <c r="C75" s="17">
        <v>137229.034</v>
      </c>
      <c r="D75" s="17">
        <v>30387.077</v>
      </c>
      <c r="E75" s="14">
        <f t="shared" si="3"/>
        <v>106841.95700000001</v>
      </c>
      <c r="F75" s="14">
        <f t="shared" si="2"/>
        <v>22.143329377367767</v>
      </c>
    </row>
    <row r="76" spans="1:6" ht="36">
      <c r="A76" s="38" t="s">
        <v>114</v>
      </c>
      <c r="B76" s="39" t="s">
        <v>146</v>
      </c>
      <c r="C76" s="17">
        <v>519016.366</v>
      </c>
      <c r="D76" s="17">
        <v>408976.714</v>
      </c>
      <c r="E76" s="14">
        <f t="shared" si="3"/>
        <v>110039.652</v>
      </c>
      <c r="F76" s="14">
        <f t="shared" si="2"/>
        <v>78.79842347784462</v>
      </c>
    </row>
    <row r="77" spans="1:6" ht="38.25" customHeight="1">
      <c r="A77" s="36"/>
      <c r="B77" s="37" t="s">
        <v>94</v>
      </c>
      <c r="C77" s="20">
        <f>C73+C71+C67+C62+C56+C50+C47+C39+C36+C32+C22+C18+C15+C5</f>
        <v>19883049.448999997</v>
      </c>
      <c r="D77" s="20">
        <f>D73+D71+D67+D62+D56+D50+D47+D39+D36+D32+D22+D18+D15+D5</f>
        <v>14304733.168000001</v>
      </c>
      <c r="E77" s="15">
        <f t="shared" si="3"/>
        <v>5578316.280999996</v>
      </c>
      <c r="F77" s="15">
        <f t="shared" si="2"/>
        <v>71.94436248167882</v>
      </c>
    </row>
    <row r="78" spans="3:4" ht="15">
      <c r="C78" s="21"/>
      <c r="D78" s="21"/>
    </row>
    <row r="79" spans="3:4" ht="15">
      <c r="C79" s="22"/>
      <c r="D79" s="22"/>
    </row>
    <row r="80" spans="1:4" ht="18.75" customHeight="1">
      <c r="A80" s="11"/>
      <c r="B80" s="25"/>
      <c r="C80" s="26"/>
      <c r="D80" s="21"/>
    </row>
    <row r="81" spans="3:4" ht="15">
      <c r="C81" s="21"/>
      <c r="D81" s="21"/>
    </row>
    <row r="82" spans="3:4" ht="15">
      <c r="C82" s="21"/>
      <c r="D82" s="21"/>
    </row>
    <row r="83" spans="3:4" ht="15">
      <c r="C83" s="21"/>
      <c r="D83" s="21"/>
    </row>
    <row r="84" spans="3:4" ht="15">
      <c r="C84" s="21"/>
      <c r="D84" s="21"/>
    </row>
    <row r="85" spans="3:4" ht="15">
      <c r="C85" s="21"/>
      <c r="D85" s="21"/>
    </row>
    <row r="86" spans="3:4" ht="15">
      <c r="C86" s="21"/>
      <c r="D86" s="21"/>
    </row>
    <row r="87" spans="3:4" ht="15">
      <c r="C87" s="21"/>
      <c r="D87" s="21"/>
    </row>
    <row r="88" spans="3:4" ht="15">
      <c r="C88" s="21"/>
      <c r="D88" s="21"/>
    </row>
    <row r="89" spans="3:4" ht="15">
      <c r="C89" s="21"/>
      <c r="D89" s="21"/>
    </row>
    <row r="90" spans="3:4" ht="15">
      <c r="C90" s="21"/>
      <c r="D90" s="21"/>
    </row>
    <row r="91" spans="3:4" ht="15">
      <c r="C91" s="21"/>
      <c r="D91" s="21"/>
    </row>
    <row r="92" spans="3:4" ht="15">
      <c r="C92" s="21"/>
      <c r="D92" s="21"/>
    </row>
    <row r="93" spans="3:4" ht="15">
      <c r="C93" s="21"/>
      <c r="D93" s="21"/>
    </row>
    <row r="94" spans="3:4" ht="15">
      <c r="C94" s="21"/>
      <c r="D94" s="21"/>
    </row>
    <row r="95" spans="3:4" ht="15">
      <c r="C95" s="21"/>
      <c r="D95" s="21"/>
    </row>
    <row r="96" spans="3:4" ht="15">
      <c r="C96" s="21"/>
      <c r="D96" s="21"/>
    </row>
    <row r="97" spans="3:4" ht="15">
      <c r="C97" s="21"/>
      <c r="D97" s="21"/>
    </row>
    <row r="98" spans="3:4" ht="15">
      <c r="C98" s="21"/>
      <c r="D98" s="21"/>
    </row>
    <row r="99" spans="3:4" ht="15">
      <c r="C99" s="21"/>
      <c r="D99" s="21"/>
    </row>
    <row r="100" spans="3:4" ht="15">
      <c r="C100" s="21"/>
      <c r="D100" s="21"/>
    </row>
    <row r="101" spans="3:4" ht="15">
      <c r="C101" s="21"/>
      <c r="D101" s="21"/>
    </row>
    <row r="102" spans="3:4" ht="15">
      <c r="C102" s="21"/>
      <c r="D102" s="21"/>
    </row>
    <row r="103" spans="3:4" ht="15">
      <c r="C103" s="21"/>
      <c r="D103" s="21"/>
    </row>
    <row r="104" spans="3:4" ht="15">
      <c r="C104" s="21"/>
      <c r="D104" s="21"/>
    </row>
    <row r="105" spans="3:4" ht="15">
      <c r="C105" s="21"/>
      <c r="D105" s="21"/>
    </row>
    <row r="106" spans="3:4" ht="15">
      <c r="C106" s="21"/>
      <c r="D106" s="21"/>
    </row>
    <row r="107" spans="3:4" ht="15">
      <c r="C107" s="21"/>
      <c r="D107" s="21"/>
    </row>
    <row r="108" spans="3:4" ht="15">
      <c r="C108" s="21"/>
      <c r="D108" s="21"/>
    </row>
    <row r="109" spans="3:4" ht="15">
      <c r="C109" s="21"/>
      <c r="D109" s="21"/>
    </row>
    <row r="110" spans="3:4" ht="15">
      <c r="C110" s="21"/>
      <c r="D110" s="21"/>
    </row>
    <row r="111" spans="3:4" ht="15">
      <c r="C111" s="21"/>
      <c r="D111" s="21"/>
    </row>
    <row r="112" spans="3:4" ht="15">
      <c r="C112" s="21"/>
      <c r="D112" s="21"/>
    </row>
    <row r="113" spans="3:4" ht="15">
      <c r="C113" s="21"/>
      <c r="D113" s="21"/>
    </row>
    <row r="114" spans="3:4" ht="15">
      <c r="C114" s="21"/>
      <c r="D114" s="21"/>
    </row>
    <row r="115" spans="3:4" ht="15">
      <c r="C115" s="21"/>
      <c r="D115" s="21"/>
    </row>
    <row r="116" spans="3:4" ht="15">
      <c r="C116" s="21"/>
      <c r="D116" s="21"/>
    </row>
    <row r="117" spans="3:4" ht="15">
      <c r="C117" s="21"/>
      <c r="D117" s="21"/>
    </row>
    <row r="118" spans="3:4" ht="15">
      <c r="C118" s="21"/>
      <c r="D118" s="21"/>
    </row>
    <row r="119" spans="3:4" ht="15">
      <c r="C119" s="21"/>
      <c r="D119" s="21"/>
    </row>
    <row r="120" spans="3:4" ht="15">
      <c r="C120" s="21"/>
      <c r="D120" s="21"/>
    </row>
    <row r="121" spans="3:4" ht="15">
      <c r="C121" s="21"/>
      <c r="D121" s="21"/>
    </row>
    <row r="122" spans="3:4" ht="15">
      <c r="C122" s="21"/>
      <c r="D122" s="21"/>
    </row>
    <row r="123" spans="3:4" ht="15">
      <c r="C123" s="21"/>
      <c r="D123" s="21"/>
    </row>
    <row r="124" spans="3:4" ht="15">
      <c r="C124" s="21"/>
      <c r="D124" s="21"/>
    </row>
    <row r="125" spans="3:4" ht="15">
      <c r="C125" s="21"/>
      <c r="D125" s="21"/>
    </row>
    <row r="126" spans="3:4" ht="15">
      <c r="C126" s="21"/>
      <c r="D126" s="21"/>
    </row>
    <row r="127" spans="3:4" ht="15">
      <c r="C127" s="21"/>
      <c r="D127" s="21"/>
    </row>
    <row r="128" spans="3:4" ht="15">
      <c r="C128" s="21"/>
      <c r="D128" s="21"/>
    </row>
    <row r="129" spans="3:4" ht="15">
      <c r="C129" s="21"/>
      <c r="D129" s="21"/>
    </row>
    <row r="130" spans="3:4" ht="15">
      <c r="C130" s="21"/>
      <c r="D130" s="21"/>
    </row>
  </sheetData>
  <sheetProtection autoFilter="0"/>
  <autoFilter ref="A4:F79"/>
  <mergeCells count="1">
    <mergeCell ref="A1:F1"/>
  </mergeCells>
  <printOptions/>
  <pageMargins left="0.7086614173228347" right="0.35433070866141736" top="0.16" bottom="0.16" header="0.15748031496062992" footer="0.16"/>
  <pageSetup firstPageNumber="78" useFirstPageNumber="1" fitToHeight="100" fitToWidth="1" horizontalDpi="600" verticalDpi="600" orientation="portrait" paperSize="9" scale="65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nyam-nyam</cp:lastModifiedBy>
  <cp:lastPrinted>2016-10-21T07:12:56Z</cp:lastPrinted>
  <dcterms:created xsi:type="dcterms:W3CDTF">2008-09-29T12:35:24Z</dcterms:created>
  <dcterms:modified xsi:type="dcterms:W3CDTF">2016-10-21T07:36:11Z</dcterms:modified>
  <cp:category/>
  <cp:version/>
  <cp:contentType/>
  <cp:contentStatus/>
</cp:coreProperties>
</file>