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ФКР (2)" sheetId="3" r:id="rId1"/>
    <sheet name="Программы" sheetId="4" r:id="rId2"/>
  </sheets>
  <definedNames>
    <definedName name="_xlnm.Print_Titles" localSheetId="1">Программы!$2:$2</definedName>
    <definedName name="_xlnm.Print_Titles" localSheetId="0">'ФКР (2)'!$2:$2</definedName>
    <definedName name="_xlnm.Print_Area" localSheetId="1">Программы!$A$1:$H$24</definedName>
    <definedName name="_xlnm.Print_Area" localSheetId="0">'ФКР (2)'!$A$1:$H$80</definedName>
  </definedNames>
  <calcPr calcId="144525"/>
</workbook>
</file>

<file path=xl/calcChain.xml><?xml version="1.0" encoding="utf-8"?>
<calcChain xmlns="http://schemas.openxmlformats.org/spreadsheetml/2006/main">
  <c r="G22" i="4" l="1"/>
  <c r="F22" i="4"/>
  <c r="G21" i="4"/>
  <c r="F21" i="4"/>
  <c r="G20" i="4"/>
  <c r="F20" i="4"/>
  <c r="G19" i="4"/>
  <c r="F19" i="4"/>
  <c r="G18" i="4"/>
  <c r="F18" i="4"/>
  <c r="G17" i="4"/>
  <c r="F17" i="4"/>
  <c r="G16" i="4"/>
  <c r="F16" i="4"/>
  <c r="G15" i="4"/>
  <c r="F15" i="4"/>
  <c r="G14" i="4"/>
  <c r="F14" i="4"/>
  <c r="G13" i="4"/>
  <c r="F13" i="4"/>
  <c r="G12" i="4"/>
  <c r="F12" i="4"/>
  <c r="G11" i="4"/>
  <c r="F11" i="4"/>
  <c r="G10" i="4"/>
  <c r="F10" i="4"/>
  <c r="G9" i="4"/>
  <c r="F9" i="4"/>
  <c r="G8" i="4"/>
  <c r="F8" i="4"/>
  <c r="G7" i="4"/>
  <c r="F7" i="4"/>
  <c r="G6" i="4"/>
  <c r="F6" i="4"/>
  <c r="G5" i="4"/>
  <c r="F5" i="4"/>
  <c r="G4" i="4"/>
  <c r="F4" i="4"/>
  <c r="G3" i="4"/>
  <c r="F3" i="4"/>
  <c r="D79" i="3" l="1"/>
  <c r="E79" i="3"/>
  <c r="C79" i="3"/>
  <c r="D75" i="3"/>
  <c r="E75" i="3"/>
  <c r="C75" i="3"/>
  <c r="D73" i="3"/>
  <c r="E73" i="3"/>
  <c r="C73" i="3"/>
  <c r="D69" i="3"/>
  <c r="E69" i="3"/>
  <c r="C69" i="3"/>
  <c r="D64" i="3"/>
  <c r="E64" i="3"/>
  <c r="C64" i="3"/>
  <c r="D58" i="3"/>
  <c r="E58" i="3"/>
  <c r="C58" i="3"/>
  <c r="D51" i="3"/>
  <c r="E51" i="3"/>
  <c r="C51" i="3"/>
  <c r="D48" i="3"/>
  <c r="E48" i="3"/>
  <c r="C48" i="3"/>
  <c r="D39" i="3"/>
  <c r="E39" i="3"/>
  <c r="C39" i="3"/>
  <c r="D36" i="3"/>
  <c r="E36" i="3"/>
  <c r="C36" i="3"/>
  <c r="D31" i="3"/>
  <c r="E31" i="3"/>
  <c r="C31" i="3"/>
  <c r="D21" i="3"/>
  <c r="E21" i="3"/>
  <c r="C21" i="3"/>
  <c r="D16" i="3"/>
  <c r="E16" i="3"/>
  <c r="C16" i="3"/>
  <c r="D13" i="3"/>
  <c r="E13" i="3"/>
  <c r="C13" i="3"/>
  <c r="D3" i="3"/>
  <c r="E3" i="3"/>
  <c r="C3" i="3"/>
  <c r="G79" i="3" l="1"/>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G64" i="3"/>
  <c r="F64" i="3"/>
  <c r="G63" i="3"/>
  <c r="F63" i="3"/>
  <c r="G62" i="3"/>
  <c r="F62" i="3"/>
  <c r="G61" i="3"/>
  <c r="F61" i="3"/>
  <c r="G60" i="3"/>
  <c r="F60" i="3"/>
  <c r="G59" i="3"/>
  <c r="F59" i="3"/>
  <c r="G58" i="3"/>
  <c r="F58" i="3"/>
  <c r="G57" i="3"/>
  <c r="F57" i="3"/>
  <c r="G56" i="3"/>
  <c r="F56" i="3"/>
  <c r="G54" i="3"/>
  <c r="F54" i="3"/>
  <c r="G53" i="3"/>
  <c r="F53" i="3"/>
  <c r="G52" i="3"/>
  <c r="F52" i="3"/>
  <c r="G51" i="3"/>
  <c r="F51" i="3"/>
  <c r="G50" i="3"/>
  <c r="F50" i="3"/>
  <c r="G49" i="3"/>
  <c r="F49" i="3"/>
  <c r="G48" i="3"/>
  <c r="F48" i="3"/>
  <c r="G47" i="3"/>
  <c r="F47" i="3"/>
  <c r="G46" i="3"/>
  <c r="F46" i="3"/>
  <c r="G45" i="3"/>
  <c r="F45" i="3"/>
  <c r="G44" i="3"/>
  <c r="F44" i="3"/>
  <c r="G43" i="3"/>
  <c r="F43" i="3"/>
  <c r="G41" i="3"/>
  <c r="F41" i="3"/>
  <c r="G40" i="3"/>
  <c r="F40" i="3"/>
  <c r="G39" i="3"/>
  <c r="F39" i="3"/>
  <c r="G38" i="3"/>
  <c r="F38" i="3"/>
  <c r="G37" i="3"/>
  <c r="F37" i="3"/>
  <c r="G36" i="3"/>
  <c r="F36" i="3"/>
  <c r="G35" i="3"/>
  <c r="F35" i="3"/>
  <c r="G33" i="3"/>
  <c r="F33" i="3"/>
  <c r="G32" i="3"/>
  <c r="F32" i="3"/>
  <c r="G31" i="3"/>
  <c r="F31" i="3"/>
  <c r="G30" i="3"/>
  <c r="F30" i="3"/>
  <c r="G29" i="3"/>
  <c r="F29" i="3"/>
  <c r="G28" i="3"/>
  <c r="F28" i="3"/>
  <c r="G27" i="3"/>
  <c r="F27" i="3"/>
  <c r="G26" i="3"/>
  <c r="F26" i="3"/>
  <c r="G25" i="3"/>
  <c r="F25" i="3"/>
  <c r="G24" i="3"/>
  <c r="F24" i="3"/>
  <c r="F23" i="3"/>
  <c r="G22" i="3"/>
  <c r="F22" i="3"/>
  <c r="G21" i="3"/>
  <c r="F21" i="3"/>
  <c r="G20" i="3"/>
  <c r="F20"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alcChain>
</file>

<file path=xl/sharedStrings.xml><?xml version="1.0" encoding="utf-8"?>
<sst xmlns="http://schemas.openxmlformats.org/spreadsheetml/2006/main" count="230" uniqueCount="217">
  <si>
    <t>Наименование доходов</t>
  </si>
  <si>
    <t>Пояснения отклонений от плановых назначений (первоначальных)*</t>
  </si>
  <si>
    <t xml:space="preserve">* Представлены в случаях, если отклонения составили 5% и более, как в большую, так и в меньшую сторону. </t>
  </si>
  <si>
    <t>Исполнение первонального плана, %</t>
  </si>
  <si>
    <t>Исполнение уточненного плана, %</t>
  </si>
  <si>
    <t>Код</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</si>
  <si>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</si>
  <si>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</si>
  <si>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</si>
  <si>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</si>
  <si>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</si>
  <si>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</si>
  <si>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Фундаментальные исследования</t>
  </si>
  <si>
    <t>Резервные фонды</t>
  </si>
  <si>
    <t>Другие общегосударственные вопросы</t>
  </si>
  <si>
    <t>Мобилизационная и вневойсковая подготовка</t>
  </si>
  <si>
    <t>Мобилизационная подготовка экономики</t>
  </si>
  <si>
    <t>Органы юстиции</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</si>
  <si>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</si>
  <si>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</si>
  <si>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</si>
  <si>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</si>
  <si>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</si>
  <si>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</si>
  <si>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</si>
  <si>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</si>
  <si>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</si>
  <si>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</si>
  <si>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</si>
  <si>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</si>
  <si>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Другие вопросы в области жилищно-коммунального хозяйства</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</si>
  <si>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</si>
  <si>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</si>
  <si>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</si>
  <si>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</si>
  <si>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</si>
  <si>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</si>
  <si>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образование</t>
  </si>
  <si>
    <t>Молодежная политика</t>
  </si>
  <si>
    <t>Другие вопросы в области образования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</si>
  <si>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</si>
  <si>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</si>
  <si>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</si>
  <si>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</si>
  <si>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</si>
  <si>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Заготовка, переработка, хранение и обеспечение безопасности донорской крови и ее компонентов</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</si>
  <si>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</si>
  <si>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</si>
  <si>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</si>
  <si>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</si>
  <si>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</si>
  <si>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</si>
  <si>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t>
  </si>
  <si>
    <t>Массовый спорт</t>
  </si>
  <si>
    <t>Спорт высших достижений</t>
  </si>
  <si>
    <t>Другие вопросы в области физической культуры и спорта</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</si>
  <si>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</si>
  <si>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</si>
  <si>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</si>
  <si>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внутреннего и муниципального долга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</si>
  <si>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</si>
  <si>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</si>
  <si>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</si>
  <si>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ВСЕГО</t>
  </si>
  <si>
    <t>0100</t>
  </si>
  <si>
    <t>0102</t>
  </si>
  <si>
    <t>0103</t>
  </si>
  <si>
    <t>0104</t>
  </si>
  <si>
    <t>0105</t>
  </si>
  <si>
    <t>0106</t>
  </si>
  <si>
    <t>0107</t>
  </si>
  <si>
    <t>0110</t>
  </si>
  <si>
    <t>0111</t>
  </si>
  <si>
    <t>0113</t>
  </si>
  <si>
    <t>0200</t>
  </si>
  <si>
    <t>0203</t>
  </si>
  <si>
    <t>0204</t>
  </si>
  <si>
    <t>0300</t>
  </si>
  <si>
    <t>0304</t>
  </si>
  <si>
    <t>0309</t>
  </si>
  <si>
    <t>0314</t>
  </si>
  <si>
    <t>0400</t>
  </si>
  <si>
    <t>0401</t>
  </si>
  <si>
    <t>0405</t>
  </si>
  <si>
    <t>0406</t>
  </si>
  <si>
    <t>0407</t>
  </si>
  <si>
    <t>0408</t>
  </si>
  <si>
    <t>0409</t>
  </si>
  <si>
    <t>0410</t>
  </si>
  <si>
    <t>0412</t>
  </si>
  <si>
    <t>0500</t>
  </si>
  <si>
    <t>0501</t>
  </si>
  <si>
    <t>0502</t>
  </si>
  <si>
    <t>0505</t>
  </si>
  <si>
    <t>0600</t>
  </si>
  <si>
    <t>0603</t>
  </si>
  <si>
    <t>0605</t>
  </si>
  <si>
    <t>0700</t>
  </si>
  <si>
    <t>0701</t>
  </si>
  <si>
    <t>0702</t>
  </si>
  <si>
    <t>0704</t>
  </si>
  <si>
    <t>0705</t>
  </si>
  <si>
    <t>0706</t>
  </si>
  <si>
    <t>0707</t>
  </si>
  <si>
    <t>0709</t>
  </si>
  <si>
    <t>0800</t>
  </si>
  <si>
    <t>0801</t>
  </si>
  <si>
    <t>0804</t>
  </si>
  <si>
    <t>0900</t>
  </si>
  <si>
    <t>0901</t>
  </si>
  <si>
    <t>0902</t>
  </si>
  <si>
    <t>0903</t>
  </si>
  <si>
    <t>0906</t>
  </si>
  <si>
    <t>0909</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</si>
  <si>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</si>
  <si>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</si>
  <si>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</si>
  <si>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</si>
  <si>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</si>
  <si>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</si>
  <si>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</si>
  <si>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КУЛЬТУРА, КИНЕМАТОГРАФИЯ</t>
  </si>
  <si>
    <t>ЗДРАВООХРАНЕНИЕ</t>
  </si>
  <si>
    <t>СОЦИАЛЬНАЯ ПОЛИТИКА</t>
  </si>
  <si>
    <t>ФИЗИЧЕСКАЯ КУЛЬТУРА И СПОРТ</t>
  </si>
  <si>
    <t>СРЕДСТВА МАССОВОЙ ИНФОРМАЦИИ</t>
  </si>
  <si>
    <t>ОБСЛУЖИВАНИЕ ГОСУДАРТСВЕННОГО И МУНИЦИПАЛЬНОГО ДОЛГА</t>
  </si>
  <si>
    <t>МЕЖБЮДЖЕТНЫЕ ТРАСФЕРТЫ ОБЩЕГО ХАРАКТЕРА БЮДЖЕТАМ БЮДЖЕТНОЙ СИСТЕМЫ РОССИЙСКОЙ ФЕДЕРАЦИИ</t>
  </si>
  <si>
    <t>Обеспечение пожарной безопасности</t>
  </si>
  <si>
    <t>Топливно-энергетический комплекс</t>
  </si>
  <si>
    <t>0310</t>
  </si>
  <si>
    <t>0402</t>
  </si>
  <si>
    <t>Сведения об исполнение расходов бюджета Карачаево-Черкесской Республики за 2017 год по разделам и подразделам функциональной классификации</t>
  </si>
  <si>
    <t>Исполнено         за 2017 год, тыс. руб.</t>
  </si>
  <si>
    <t>План по Закону КЧР от 23.12.2016 №92-РЗ (первоначальный), тыс. руб.</t>
  </si>
  <si>
    <t>План по Закону КЧР от 23.12.2016 №92-PЗ в ред. от 20.12.2017 г. (уточненный), тыс. руб.</t>
  </si>
  <si>
    <t>Перераспределены на исполнение других расходных обязательств</t>
  </si>
  <si>
    <t>0503</t>
  </si>
  <si>
    <t>Благоустройство</t>
  </si>
  <si>
    <t>0703</t>
  </si>
  <si>
    <t>Дополнительное образование детей</t>
  </si>
  <si>
    <t>0904</t>
  </si>
  <si>
    <t>Скорая медицинская помощь</t>
  </si>
  <si>
    <t>Низкий процент исполнения к первоначальному плану объясняется тем, что в течение 2017 года привлекались бюджетные кредиты для рефинансирования рыночных заимствований, а также для пополнения остатков средств на счетах по учету средств бюджета (казначейские кредиты), котрые в дальнейшем направлялись на замещение коммерческого кредита, процентная ставка по которой значительно выше бюджетных заимствований. Таким образом в течении отчетного периода были существенно сэкономлены бюджетные средства, запланированные на обслуживание государственного долга республики.</t>
  </si>
  <si>
    <t>Увеличена дотация на поддержку мер по обеспечению сбалансированности местных бюджетов, за счет средств республиканского бюджета (в целях исполнения "майских" Указов Президента РФ</t>
  </si>
  <si>
    <t>Предусмотрена субсидия на поддержку местных инициатив по развитию территорий муниципальных образований</t>
  </si>
  <si>
    <t>Увеличены ассигнования в размере 3026,6 тыс.рублей на формирование сети базовых общеобразовательных организаций, в которых созданы условия для инклюзивного обучения детей-инвалидов, в рамках государственной программы «Доступная среда» в Карачаево-Черкесской Республике на 2016-2020 годы»". Увеличены ассигнования за счет средств республиканского бюджета на сумму: 86549,6 тыс.рублей - субвенции муниципальным районам и городским округам на реализацию образовательных программ в дошкольных образовательных учреждениях.Уменьшены ассигнования в размере 18130,6 тыс. рублей на возмещение расходов, связанных с предоставлением мер социальной поддержки по оплате жилых помещений, отопления и освещения педагогическим работникам образовательных организаций, работающим и проживающим в сельской местности.</t>
  </si>
  <si>
    <t>Увеличены ассигнования за счет средств федерального бюджета в размере 971,0 тыс.рублей на реализацию государственной программы "Доступная среда".Увеличены ассигнования за счет средств республиканского бюджета на сумму: 187731,1 тыс.рублей - субвенция на реализацию основных общеобразовательных программ; 50454,0 тыс. рублей  на приобретение комплектов учебников; 835,8 тыс. рублей на выполнение Соглашения 2016 года и 1136,9 тыс. рублей на софинансирование Соглашения 2017г. по реконструкции спортивных залов образовательных организаций, расположенных в сельской местности; 56,3 тыс. рублей на формирование сети базовых общеобразовательных организаций, в которых созданы условия для инклюзивного обучения детей-инвалидов, в рамках государственной программы «Доступная среда» в Карачаево-Черкесской Республике на 2016-2020 годы»; 3600,0 тыс. рублей на погашение кредиторской задолженности за содержание детей в иногородних интернатах; 540,0 тыс. рублей на материально-техническое оснащение учреждений.Уменьшины ассигнования в размере 29384,8 тыс. рублей по расходам на обеспечение выплаты по компенсациям расходов на оплату жилых помещений, отопления и освещения педагогическим работникам, проживающим и работающим в сельской местности; 2372,2 тыс. рублей по оптимизационным мероприятиям.</t>
  </si>
  <si>
    <t>Увеличены ассигнования за счет средств республиканского бюджета на сумму: 2687,0 тыс. рублей - ремонт кровли большого спортивного зала РГБОО ДОД «Республиканской детско-юношеской спортивной школы по спортивной гимнастике МОН КЧР» и приобретение экипировки членам сборной команды КЧР для ГБОДО РДЮСШЕ "Олимпик"; 802,1 тыс. рублей на формирование сети базовых общеобразовательных организаций, в которых созданы условия для инклюзивного обучения детей-инвалидов, в рамках государственной программы «Доступная среда» в Карачаево-Черкесской Республике на 2016-2020 годы»".Уменьшение ассигнований 1953,0 тыс. рублей приведение в соответствие расходов по фонду оплаты труда; 3024,6 тыс. рублей по расходам на обеспечение выплаты по компенсациям расходов на оплату жилых помещений, отопления и освещения педагогическим работникам, проживающим и работающим в сельской местности;</t>
  </si>
  <si>
    <t>Увеличены ассигнования за счет средств республиканского бюджета на сумму: 227,9 тыс. рублей для участия детей в выступлении Детского хора России 27 декабря 2017 года для членов Государственного Совета Российской Федерации в Государственном Кремлевском Дворце; 2341,7 тыс. рублей на обеспечение выплаты заработной платы,127,3 тыс. рублей на софинансирование государственной программы «Доступная среда» в Карачаево-Черкесской Республике на 2016-2020 годы»", 100,0 тыс. рублей приобретение оборудования.</t>
  </si>
  <si>
    <t>Увеличены ассигнования за счет средств федерального бюджета на сумму: 143 243,0 тыс.рублей - финансовое обеспечение мероприятий, связанных с отдыхом и оздоровлением детей, находящихся в трудной жизненной ситуации; 1 691,2 тыс.рублей - субсидии на реализацию мероприятий поддержки занятости молодежи и молодежного предпринимательства.</t>
  </si>
  <si>
    <t>Увеличены ассигнования за счет средств федерального бюджета в размере 190,0 тыс.рублей на мероприятия государственной программы Российской Федерации "Доступная среда" на 2011 - 2020 годы. Увеличены ассигнования за счет средств республиканского бюджета на сумму:10,0 тыс. рублей  на софинансирование мероприятий государственной программы Российской Федерации "Доступная среда" на 2011 - 2020 годы; 200,0 тыс. рублей на реализацию государственной программы «Доступная среда» в Карачаево-Черкесской Республике на 2016-2020 годы»"; 454,8 тыс. рублей на обеспечение выплаты заработной платы; 4500,0 тыс. рублей на обеспечение проведения ЕГЭ; 2467,4 тыс. рублей на проведение овогодних и иных мероприятий; 1415,2 тыс. рублей на оплату кредиторской задолженности по налогам и прочим выплатам республиканским учреждениям; 628,0 тыс. рублей на реализацию подпрограммы "Безопасность образовательных организаций"; 683,0 тыс. рублей на мероприятия направленные на профилактику терроризма и экстремизма; 239,0 тыс. рублей в связи с необходимостью погашения кредиторской задолженности 2016 года по исполнению обязательств государственного контракта № 12 от 15.03.2016 г</t>
  </si>
  <si>
    <t>Увеличены ассигнования за счет федерального бюджета: на сумму 1 310,3 тыс. рублей на поддержку отрасли культуры; на сумму 772,4 тыс. рублей на реализацию государственной программы «Доступная среда» в Карачаево-Черкесской Республике на 2016-2020 годы»". Увеличены ассигнования за счет средств республиканского бюджета: на сумму 780,7 тыс. рублей на обеспечение развития и укрепления материально-технической базы муниципальных домов культуры; на сумму 393,7 тыс. рублей в связи с необходимостью обеспечения создания Центра удаленного доступа к ресурсам Президентской библиотеки им. Б.Н. Ельцина; на сумму 100,0 тыс. рублей для проведения косметического ремонта здания РГКУ "ГНБ КЧР им. Х.Б. Байрамуковой" за счет сокращения ассигнований, предусмотренных на иные межбюджетные трансферты (депутатские); на сумму 40,6 тыс. рублей на реализацию государственной программы «Доступная среда» в Карачаево-Черкесской Республике на 2016-2020 годы»"; на сумму 1 041,0 тыс. рублей в связи с пребыванием творческой делегации Карачаево-Черкесской Республики на фестивале «Культуры и спорта народов Кавказа 2017»; на сумму 70,0 тыс. рублей в связи с подготовкой и проведением конноспортивных состязаний, посвященных 25-летию образования Карачаево-Черкесской Республики; на сумму 103,5 тыс. рублей в связи с участием творческой делегации Карачаево-Черкесской Республики в XIX Международном фестивале мастеров искусств «Мир Кавказу»; на сумму 22 987,4 тыс. рублей на проведение праздничных мероприятий, посвященных 25-летию образования Карачаево-Черкесской Республики; на сумму 29 156,0 тыс. рублей на выплату заработной платы учреждений культуры</t>
  </si>
  <si>
    <t>Увеличены ассигнования за счет средств республиканского бюджета на сумму: 6 748,0 тыс.рублей - субвенции муниципальным районам (городским округам)  на компенсацию части родительской платы за содержание ребенка в муниципальных образовательных организациях, реализующих основную общеобразовательную программу дошкольного образования; 510,9 тыс.рублей - субвенции муниципальным районам (городским округам) на содержание ребенка в семье опекуна и приемной семье, а также оплату труда приемного родителя; 222,6 тыс. рублей на погашение кредиторской задолженности Соглашения 2016 года на жилье детям-сиротам.</t>
  </si>
  <si>
    <t>Увеличены ассигнования за счет средств республиканского бюджета на сумму 24445,8 тыс. рублей, в связи с переходом расходов по разделу "0703"</t>
  </si>
  <si>
    <t>Увеличены ассигнования за счет средств федерального бюджета на сумму 1055,0 тыс. рублей на реализацию государственной программы «Доступная среда» в Карачаево-Черкесской Республике на 2016-2020 годы»"; увеличены ассигнования за счет средств республиканского бюджета на сумму 45, 0 тыс. рублей на реализацию государственной программы «Доступная среда» в Карачаево-Черкесской Республике на 2016-2020 годы»"</t>
  </si>
  <si>
    <t>Увилечены ассигнования за счет средств республиканского бюджета на сумму 24218,8 тыс. рублей на реализацию календарного плана спортивных мероприятий</t>
  </si>
  <si>
    <t xml:space="preserve">Низкий процент исполненияв в связи с отсутствием средств </t>
  </si>
  <si>
    <t>Увеличены ассигнования за счет средств республиканского бюджета</t>
  </si>
  <si>
    <t>Сведения об исполнении расходов бюджета Карачаево-Черкесской Республики за 2017 год на реализацию государственных программ</t>
  </si>
  <si>
    <t>Наименование государственной программы</t>
  </si>
  <si>
    <t>План по Закону КЧР от 23.12.2016 №92-РЗ (уточненный), тыс. руб.</t>
  </si>
  <si>
    <t>01</t>
  </si>
  <si>
    <t>Государственная программа «Развитие сельского хозяйства Карачаево-Черкесской Республики до 2020 года»</t>
  </si>
  <si>
    <t>Увеличены ассигнования за счет средств федерального бюджета на сумму: 57 085,7 тыс.рублей - субсидии в рамках подпрограммы «Устойчивое развитие сельских территорий КЧР до 2020 года»; 253 899,3 тыс. рублей - реализация региональных программ развития АПК Элитное семеноводство и племенное животноводство; 93 853,9 тыс.рублей - Стимулирование инвестиционной деятельности АПК; 82 694,9 тыс. рублей - реализация региональных программ развития АПК в области животноводства; 63 237,2 тыс. рублей - краткасрочное кредитование в области животноводства и растиниеводства; 260 606,7 тыс.рублей - региональная программа в области развития малых форм хозяйствования на селе; субсидии в рамках  подпрограммы «Развитие мелиорации земель сельскохозяйственного назначения Карачаево-Черкесской Республики до 2020 года»  - 7 746,3 тыс.рублей.</t>
  </si>
  <si>
    <t>02</t>
  </si>
  <si>
    <t>Государственная программа «Социальная защита населения в Карачаево-Черкесской Республике на 2014 - 2020 годы»</t>
  </si>
  <si>
    <t>Увеличены ассигнования за счет средств федерального бюджета на сумму:  103 785,5 тыс.рублей;  5070,5 тыс.рублей - компенсация отдельным категориям граждан оплаты взноса на капитальный ремонт общего имущества в многоквартирном доме. 
Увеличены ассигнования за счет средств республиканского бюджета на сумму: 178 112,8 тыс.рублей на обеспечение мер социальной поддержки многодетных семей, реабилитированных лиц и лиц, признанных пострадавшими от политических репрессий, ветеранов труда, а также на предоставление субсидии  малоимущим гражданам на оплату жилого помещения и коммунальных услуг.</t>
  </si>
  <si>
    <t>03</t>
  </si>
  <si>
    <t>Государственная программа «Стимулирование экономического развития Карачаево-Черкесской Республики на 2017 - 2020 годы»</t>
  </si>
  <si>
    <t>04</t>
  </si>
  <si>
    <t>Государственная программа «Управление государственными финансами и государственным имуществом Карачаево-Черкесской Республики на 2014-2019 годы»</t>
  </si>
  <si>
    <t>Увеличена дотация на поддержку мер по обеспечению сбалансированности местных бюджетов, за счет средств республиканского бюджета (в целях исполнения "майских" Указов Президента РФ и предусмотрена субсидия на поддержку местных инициатив по развитию территорий муниципальных образований.Увеличены ассигнования за счет средств республиканского бюджета на сумме 5 600,0тыс.руб, в том числе на мероприятия по межжеванию в сумме 1600,0тыс.рубл и в связи с созданием РГБУ "Республиканский  кадастровый центр" на 4 000,0тыс.руб</t>
  </si>
  <si>
    <t>05</t>
  </si>
  <si>
    <t>Государственная программа «Развитие здравоохранения Карачаево-Черкесской Республики на 2014 - 2020 годы»</t>
  </si>
  <si>
    <t>06</t>
  </si>
  <si>
    <t>Государственная программа «Реализация государственной национальной, конфессиональной, информационной политики в Карачаево-Черкесской Республике на 2014-2019 годы»</t>
  </si>
  <si>
    <t>Увеличены ассигнования за счет средств республиканского бюджета на сумму: 239,0 тыс. рублей в связи с необходимостью погашения кредиторской задолженности 2016 года по исполнению обязательств государственного контракта № 12 от 15.03.2016 г.Увеличены ассигнования за счет средств республиканского бюджета на 1250,0 тыс.рублей - освещение реализации социально-значимых государственных программ, социально-экономического, культурного и духовного  развития КЧР;  95,5 тыс.рублей - софинансирование мероприятий по гармонизации межнациональных отношений и этнокультурное развитие народов в КЧР; на 573,5 тыс.рублей на мероприятия по профилактике терроризма и экстремизма в КЧР; на 2876,7 на проведение работ по подключению республиканских и муниципальных органов власти к системе мониторинга состояния межнациональных отношений и раннего предупреждения межнациональных конфликтов; 239,0 тыс.рублей на мероприятия по патриотическому воспитанию граждан Российской Федерации; 850,7 тыс.рублей - увеличены на содержание Аппарата Министерства</t>
  </si>
  <si>
    <t>07</t>
  </si>
  <si>
    <t>Государственная программа «Развитие туризма, курортов и молодежной политики Карачаево-Черкесской Республики на 2016 - 2020 годы»</t>
  </si>
  <si>
    <t xml:space="preserve">Увеличены ассигнования на реализацию мероприятий по обеспечению жильем молодых семей в сумме 457 262,0 тыс.руб,,из них средства федерального бюджета в сумме 392 016,0 тыс.руб. Увеличены ассигнования на софинансирование бюджетных инвестиций в объекты капитального строительства в сумме 40 000,0 тыс. рублей.Увеличены ассигнования за счет средств федерального бюджета в размере 2 612,5 тыс.рублей субсидии на государственную поддержку малого и среднего предпринимательства, включая крестьянские (фермерские) хозяйства. Увеличены ассигнования за счет средств республиканского бюджета на сумму: 1752,8 тыс. рублей для проведения презентации КЧР на XIX Всемирном фестивале молодежи и студентов; 15,3 тыс. рублей для исполнения условий соглашения от 20.02.2017 №139-08-169; 500,0 тыс. рублей для реализации  мероприятий, направленных на патриотическое воспитание граждан; 200,0 тыс. рублей для реализаии мероприятий, направленных на поддержку молодежи и молоденого предпринимательства. </t>
  </si>
  <si>
    <t>08</t>
  </si>
  <si>
    <t>Государственная программа «Развитие промышленности, торговли, энергетики, транспорта, связи и информационного общества Карачаево-Черкесской Республики на 2017-2019 годы»</t>
  </si>
  <si>
    <t>Увеличены ассигнования за счет средств республиканского бюджета на сумму: 5 000,0 тыс.рублей - предоставление субсидий юридическим лицам на обеспечение транспортной доступности; 12 000,0 тыс.рублей  на реализацию мероприятий по совершенствованию организации безопасности  дорожного движения; 1 000,0 тыс.рублей на мероприятия, направленные на разработку схем и программы по развитию электроэнергетики региона ;  11 282,5 тыс.рублей - создание, оснащение и развитие центров предоставления государственных услуг в КЧР; 38 079,8 тыс.руб на выполнение государственного задания созданного РГАУ "Центр развития связи и коммуникаций"; 3516,9 на выполнение государственного задания подведомственного РГБУ "Центр информационных технологий-УМФЦ" ;30 060,0тыс.руб., на мероприятия на содержание и развитие комплексов автоматической фото - видео фиксации нарушений правил дорожного движения на территории Карачаево-Черкесской Республики.Уменьшены ассигнования за счет республиканских средств на сумму 144,7 тыс.рублей на содержание Аппарата Министерства</t>
  </si>
  <si>
    <t>09</t>
  </si>
  <si>
    <t>Государственная программа «Развитие образования в Карачаево-Черкесской Республике на 2014-2025 годы»</t>
  </si>
  <si>
    <t xml:space="preserve">Увеличены ассигнования за счет средств республиканского бюджета на сумму:  41549,6 тыс.рублей - субвенции муниципальным районам и городским округам на реализацию образовательных программ в дошкольных образовательных учреждениях; 5456,7 тыс.рублей-обеспечение оплаты налогов по учреждениям среднего профессионального образования; 6 748,0 тыс.рублей - субвенции муниципальным районам (городским округам)  на компенсацию части родительской платы за содержание ребенка в муниципальных образовательных организациях, реализующих основную общеобразовательную программу дошкольного образования; 510,9 тыс.рублей - субвенции муниципальным районам (городским округам) на содержание ребенка в семье опекуна и приемной семье, а также оплату труда приемного родителя; 187731,1 тыс.рублей - субвенция на реализацию основных общеобразовательных программ; 50454,0 тыс.рублей -доукомплектование общеобразовательных организаций учебниками согласно федеральному перечню, 3600,0 тыс. рублей - на погашение кредиторской задолженности за содержание детей в иногородних интернатах, 2687,0 тыс. рублей - ремонт кровли большого спортивного зала РГБОО ДОД «Республиканской детско-юношеской спортивной школы по спортивной гимнастике МОН КЧР» и приобретение экипировки членам сборной команды КЧР для ГБОДО РДЮСШЕ "Олимпик".Увеличены ассигнования за счет средств республиканского бюджета на сумму 33 628,2 тыс. рублей и за счет средств федерального бюджета в сумме 173 434,9 тыс.рублей - строительство объектов социальной инфраструктуры в сфере дошкольного и общего образования; </t>
  </si>
  <si>
    <t>10</t>
  </si>
  <si>
    <t>Государственная программа «Развитие строительства, архитектуры, градостроительства, жилищно-коммунального хозяйства и дорожного хозяйства в Карачаево-Черкесской Республике на 2017-2020 годы»</t>
  </si>
  <si>
    <t>11</t>
  </si>
  <si>
    <t>Государственная программа «Развитие физической культуры и спорта Карачаево-Черкесской Республики на 2017 - 2020 годы»</t>
  </si>
  <si>
    <t xml:space="preserve">Увеличены ассигнования за счет средств республиканского бюджета: 672,4 тыс. рублей во исполнение Распоряжения Правительства КЧР от 08.09.2017 №420-р, в связи с участием спортивной делегации  КЧР в фестивале "Культура и спорт народов Кавказа 2017"; 570,0 тыс. рублей для проведения торжественного открытия ФОК на территории парка культуры и отдыха "Зеленый остров"; 3348,2 тыс. рублей для празднования 25-тия Карачаево-Черкесской Республики; 500,0 тыс. рублей для приобретения кармов РГБУ "СДЮШОР по конному спорту"; 24306,8 для проведения календарного плана спортивных мероприятий; 4498,0 тыс. рублей для содержания подведомственных учреждерий; 330,9 тыс. рублей на адресную финансовую поддержку спортивных организаций.Увеличены ассигнования за счет средств федерального бюджета на осуществление бюджетных инвестиций в объекты кап.строительства в размере 651 900,0 тыс.рублей . Увеличены ассигнования за счет средств республиканского бюджета в размере 120 698,4 тыс.рублей на финансирование бюджетных инвестиций в объекты капитального строительства государственой собственности. </t>
  </si>
  <si>
    <t>12</t>
  </si>
  <si>
    <t>Государственная программа «Развитие культуры Карачаево-Черкесской Республики на 2017 - 2022 годы»</t>
  </si>
  <si>
    <t>Увеличены ассигнования за счет федерального бюджета: на сумму 7 026,2 тыс. рублей на обеспечение развития и укрепления материально-технической базы муниципальных домов культуры, на сумму 1 310,3 тыс. рублей на поддержку отрасли культуры. Увеличены ассигнования за счет средств республиканского бюджета: на сумму 780,7 тыс. рублей а обеспечение развития и укрепления материально-технической базы муниципальных домов культуры, на сумму 393,7 тыс. рублей в связи с необходимостью обеспечения создания Центра удаленного доступа к ресурсам Президентской библиотеки им. Б.Н. Ельцина, на сумму 100,0 тыс. рублей для проведения косметического ремонта здания РГКУ "ГНБ КЧР им. Х.Б. Байрамуковой" за счет сокращения ассигнований, предусмотренных на иные межбюджетные трансферты (депутатские), 1 041,0 тыс. рублей в связи с пребыванием творческой делегации Карачаево-Черкесской Республики на фестивале «Культуры и спорта народов Кавказа 2017», 70,0 тыс. рублей в связи с подготовкой и проведением конноспортивных состязаний, посвященных 25-летию образования Карачаево-Черкесской Республики, 103,5 тыс. рублей в связи с участием творческой делегации Карачаево-Черкесской Республики в XIX Международном фестивале мастеров искусств «Мир Кавказу», 33 000,0 тыс. рублей на выплату заработной платы учреждений культуры, 2 425,7 тыс. рублей на проведение праздничных мероприятий, посвященных 25-летию образования Карачаево-Черкесской Республики, 227,9 тыс. рублей для участия детей в выступлении Детского хора России 27 декабря 2017 года для членов Государственного Совета Российской Федерации в Государственном Кремлевском Дворце, на сумму 60,0 тыс. рублей для издания книги «В боях за Белоруссию», за счет сокращения ассигнований, предусмотренных на иные межбюджетные трансферты (депутатские).  Уменьшены ассигнования за счет средств республиканского бюджета на сумму 220,0 тыс. рублей в связи с необходимостью обеспечения технических возможностей выражения мнений граждан на официальном сайте Министерства культуры КЧР, для формирования навигации сайта, путем перемещения средств поддержки и развития культуры на аппарат управления.</t>
  </si>
  <si>
    <t>13</t>
  </si>
  <si>
    <t>Государственная программа «Содействие занятости населения Карачаево-Черкесской Республики на 2014 - 2020 годы»</t>
  </si>
  <si>
    <t>Уменьшены ассигнования за счет федерального бюджета на сумму 25 359,1 тыс. рублей, во исполнение Протокола заседания Комиссии Федеральной службы по труду и занятости по рассмотрению вопросов финансового обеспечения межбюджетных трансфертов от 01.06.2017 № 3, согласно расходному расписанию от 01.06.2017 №150/07900/017 (15 419,5 тыс. рублей), во исполнение Протокола заседания Комиссии Федеральной службы по труду и занятости по рассмотрению вопросов финансового обеспечения межбюджетных трансфертов от 22.08.2017 № 7, согласно расходному расписанию от 01.09.2017 №150/07900/025 (9 939,6) тыс. рублей. Увеличены ассигнования за счет средств республиканского бюджета на сумму 5 000,0 тыс. рублей , в связи с необходимостью содействия трудоустройству незанятых инвалидов на оборудованные (оснащенные) рабочие места и содействия самозанятости безработных граждан.</t>
  </si>
  <si>
    <t>14</t>
  </si>
  <si>
    <t>Государственная программа «Доступная среда» в Карачаево-Черкесской Республике на 2016 - 2020 годы»</t>
  </si>
  <si>
    <t>Увеличение ассигнований на 2 965,0 тыс. рублей - средства республиканского бюджета (по соглашению); 855,0 тыс. рублей - выделены средства из федерального бюджета для реализации мероприятий по адаптивной физической культуре; по Министерству образования и науки КЧР увеличены бюджетные ассигнования в сумме 4 983,3 тыс.рублей, в т.ч.средства  на исполнение соглашения 2016 года - 4 267,8 тыс.рублей, на исполнение соглашения 2017 года - 715,5 тыс.рублей.</t>
  </si>
  <si>
    <t>15</t>
  </si>
  <si>
    <t>Государственная программа «Развитие водохозяйственного комплекса и охрана окружающей среды в Карачаево-Черкесской Республике до 2020 года»</t>
  </si>
  <si>
    <t>Увелечины ассигнования в сумме 141 871,9 тыс.руб., из них доп. средства федерального бюджета 102 608,32тыс.руб и  доп.средства республиканского бюджета, для выполнений условий софинансирования в сумме 39 263,7тыс.руб.</t>
  </si>
  <si>
    <t>16</t>
  </si>
  <si>
    <t>Государственная программа «Животный мир Карачаево-Черкесской Республики на 2014-2019 годы»</t>
  </si>
  <si>
    <t>17</t>
  </si>
  <si>
    <t>Государственная программа «Развитие лесного хозяйства Карачаево-Черкесской Республики на 2016 - 2020 годы»</t>
  </si>
  <si>
    <t>Увеличение в части ФОТ в связи с доведением прожиточного минимума до 7800 рублей</t>
  </si>
  <si>
    <t>18</t>
  </si>
  <si>
    <t>Государственная программа «Обеспечение мероприятий гражданской обороны, защиты населения и территорий от чрезвычайных ситуаций, пожарной безопасности и безопасности людей на водных объектах Карачаево-Черкесской Республики на 2014 - 2019 годы»</t>
  </si>
  <si>
    <t>19</t>
  </si>
  <si>
    <t>Государственная программа «Развитие муниципальной службы в Карачаево-Черкесской Республике на 2014 - 2019 годы»</t>
  </si>
  <si>
    <t>20</t>
  </si>
  <si>
    <t>Государственная программа «Противодействие коррупции и профилактика правонарушений в Карачаево-Черкесской Республике на 2014 - 2019 годы»</t>
  </si>
  <si>
    <t>Во исполнение распоряжения Главы КЧР от 15.05.2015 № 87-р, произведено перемещение бюджетных ассигнований с государственной программы «Противодействие коррупции и профилактика правонарушений в КЧР на 2014-2017 годы» на государственному программу «Обеспечение мероприятий гражданской обороны, защиты населения и территорий от чрезвычайных ситуаций, пожарной безопасности и безопасности людей на водных объектах КЧР на 2014 - 2017 годы» в сумме 2 000,0 тыс.рублей.Увеличены ассигнования на иные выплаты населению по приему от граждан незаконно хранящихся оружия, боеприпасов, взрывчатых веществ и взрывных устройств на возмездной основе на 100,0 тыс.рублей.</t>
  </si>
  <si>
    <t xml:space="preserve">ИТОГО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</si>
</sst>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indexed="8"/>
      <name val="Times New Roman"/>
      <family val="1"/>
      <charset val="204"/>
    </font>
    <font>
      <b/>
      <sz val="11"/>
      <color indexed="8"/>
      <name val="Times New Roman"/>
      <family val="1"/>
      <charset val="204"/>
    </font>
    <font>
      <b/>
      <sz val="11"/>
      <color indexed="8"/>
      <name val="Calibri"/>
      <family val="2"/>
    </font>
    <font>
      <sz val="10"/>
      <name val="Arial Cyr"/>
      <charset val="204"/>
    </font>
    <font>
      <sz val="11"/>
      <name val="Times New Roman"/>
      <family val="1"/>
      <charset val="204"/>
    </font>
    <font>
      <sz val="14"/>
      <color theme="1"/>
      <name val="Times New Roman"/>
      <family val="1"/>
      <charset val="204"/>
    </font>
    <font>
      <b/>
      <sz val="11"/>
      <color theme="1"/>
      <name val="Times New Roman"/>
      <family val="1"/>
      <charset val="204"/>
    </font>
    <font>
      <sz val="11"/>
      <color theme="1"/>
      <name val="Times New Roman"/>
      <family val="1"/>
      <charset val="204"/>
    </font>
    <font>
      <sz val="12"/>
      <color rgb="FF000000"/>
      <name val="Times New Roman"/>
      <family val="1"/>
      <charset val="204"/>
    </font>
    <font>
      <sz val="12"/>
      <color theme="1"/>
      <name val="Times New Roman"/>
      <family val="1"/>
      <charset val="204"/>
    </font>
    <font>
      <sz val="11"/>
      <color indexed="60"/>
      <name val="Times New Roman"/>
      <family val="1"/>
      <charset val="204"/>
    </font>
    <font>
      <sz val="11"/>
      <color indexed="60"/>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55"/>
      </bottom>
      <diagonal/>
    </border>
    <border>
      <left style="medium">
        <color auto="1"/>
      </left>
      <right style="medium">
        <color auto="1"/>
      </right>
      <top style="medium">
        <color auto="1"/>
      </top>
      <bottom style="medium">
        <color auto="1"/>
      </bottom>
      <diagonal/>
    </border>
  </borders>
  <cellStyleXfs count="2">
    <xf numFmtId="0" fontId="0" fillId="0" borderId="0"/>
    <xf numFmtId="0" fontId="4" fillId="0" borderId="0"/>
  </cellStyleXfs>
  <cellXfs count="60">
    <xf numFmtId="0" fontId="0" fillId="0" borderId="0" xfId="0"/>
    <xf numFmtId="0" fontId="1" fillId="0" borderId="0" xfId="0" applyFont="1" applyFill="1"/>
    <xf numFmtId="0" fontId="0" fillId="0" borderId="0" xfId="0" applyFill="1"/>
    <xf numFmtId="0" fontId="1" fillId="0" borderId="1" xfId="0" applyFont="1" applyFill="1" applyBorder="1" applyAlignment="1">
      <alignment horizontal="center" vertical="center" wrapText="1"/>
    </xf>
    <xf numFmtId="0" fontId="3" fillId="0" borderId="0" xfId="0" applyFont="1" applyFill="1"/>
    <xf numFmtId="0" fontId="1" fillId="0" borderId="2" xfId="0" applyFont="1" applyFill="1" applyBorder="1" applyAlignment="1">
      <alignment horizontal="left" vertical="center"/>
    </xf>
    <xf numFmtId="0" fontId="0" fillId="0" borderId="2" xfId="0" applyFill="1" applyBorder="1"/>
    <xf numFmtId="0" fontId="0" fillId="0" borderId="0" xfId="0" applyFill="1" applyAlignment="1">
      <alignment horizontal="center" vertical="center"/>
    </xf>
    <xf numFmtId="0" fontId="0" fillId="0" borderId="0" xfId="0" applyFont="1" applyFill="1" applyAlignment="1">
      <alignment horizontal="right"/>
    </xf>
    <xf numFmtId="0" fontId="0" fillId="0" borderId="0" xfId="0" applyFont="1" applyFill="1"/>
    <xf numFmtId="0" fontId="1" fillId="0"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0" xfId="0" applyFont="1" applyBorder="1" applyAlignment="1">
      <alignment horizontal="center" vertical="center" wrapText="1"/>
    </xf>
    <xf numFmtId="49" fontId="2" fillId="0" borderId="5" xfId="0" applyNumberFormat="1" applyFont="1" applyFill="1" applyBorder="1" applyAlignment="1">
      <alignment horizontal="center" vertical="center"/>
    </xf>
    <xf numFmtId="164" fontId="2" fillId="0" borderId="6" xfId="0" applyNumberFormat="1" applyFont="1" applyFill="1" applyBorder="1" applyAlignment="1">
      <alignment vertical="top" wrapText="1"/>
    </xf>
    <xf numFmtId="164" fontId="7" fillId="0" borderId="6" xfId="0" applyNumberFormat="1" applyFont="1" applyBorder="1" applyAlignment="1">
      <alignment horizontal="right" vertical="top" wrapText="1"/>
    </xf>
    <xf numFmtId="164" fontId="2" fillId="0" borderId="6" xfId="0" applyNumberFormat="1" applyFont="1" applyFill="1" applyBorder="1" applyAlignment="1">
      <alignment vertical="top"/>
    </xf>
    <xf numFmtId="164" fontId="2" fillId="0" borderId="6" xfId="0" applyNumberFormat="1" applyFont="1" applyFill="1" applyBorder="1" applyAlignment="1">
      <alignment horizontal="right" vertical="top"/>
    </xf>
    <xf numFmtId="0" fontId="2" fillId="2" borderId="7" xfId="0" applyFont="1" applyFill="1" applyBorder="1" applyAlignment="1">
      <alignment vertical="top"/>
    </xf>
    <xf numFmtId="164" fontId="3" fillId="0" borderId="0" xfId="0" applyNumberFormat="1" applyFont="1" applyFill="1"/>
    <xf numFmtId="49" fontId="1" fillId="0" borderId="5" xfId="0" applyNumberFormat="1" applyFont="1" applyFill="1" applyBorder="1" applyAlignment="1">
      <alignment horizontal="center" vertical="center"/>
    </xf>
    <xf numFmtId="164" fontId="1" fillId="0" borderId="6" xfId="0" applyNumberFormat="1" applyFont="1" applyFill="1" applyBorder="1" applyAlignment="1">
      <alignment vertical="top" wrapText="1"/>
    </xf>
    <xf numFmtId="164" fontId="8" fillId="0" borderId="6" xfId="0" applyNumberFormat="1" applyFont="1" applyBorder="1" applyAlignment="1">
      <alignment horizontal="right" vertical="top" wrapText="1"/>
    </xf>
    <xf numFmtId="164" fontId="8" fillId="0" borderId="6" xfId="0" applyNumberFormat="1" applyFont="1" applyBorder="1" applyAlignment="1">
      <alignment vertical="top" wrapText="1"/>
    </xf>
    <xf numFmtId="164" fontId="8" fillId="0" borderId="6" xfId="0" applyNumberFormat="1" applyFont="1" applyBorder="1" applyAlignment="1">
      <alignment horizontal="right" vertical="top"/>
    </xf>
    <xf numFmtId="164" fontId="1" fillId="0" borderId="6" xfId="0" applyNumberFormat="1" applyFont="1" applyFill="1" applyBorder="1" applyAlignment="1">
      <alignment horizontal="right" vertical="top"/>
    </xf>
    <xf numFmtId="0" fontId="1" fillId="2" borderId="7" xfId="0" applyFont="1" applyFill="1" applyBorder="1" applyAlignment="1">
      <alignment vertical="top"/>
    </xf>
    <xf numFmtId="164" fontId="0" fillId="0" borderId="0" xfId="0" applyNumberFormat="1" applyFill="1"/>
    <xf numFmtId="0" fontId="1" fillId="2" borderId="7" xfId="0" applyFont="1" applyFill="1" applyBorder="1" applyAlignment="1">
      <alignment vertical="top" wrapText="1"/>
    </xf>
    <xf numFmtId="0" fontId="1" fillId="2" borderId="0" xfId="0" applyFont="1" applyFill="1" applyAlignment="1">
      <alignment vertical="top" wrapText="1"/>
    </xf>
    <xf numFmtId="0" fontId="5" fillId="2" borderId="7" xfId="0" applyFont="1" applyFill="1" applyBorder="1" applyAlignment="1">
      <alignment vertical="top" wrapText="1"/>
    </xf>
    <xf numFmtId="2" fontId="1" fillId="2" borderId="7" xfId="0" applyNumberFormat="1" applyFont="1" applyFill="1" applyBorder="1" applyAlignment="1">
      <alignment vertical="top" wrapText="1"/>
    </xf>
    <xf numFmtId="0" fontId="0" fillId="0" borderId="0" xfId="0" applyFill="1" applyBorder="1"/>
    <xf numFmtId="0" fontId="0" fillId="0" borderId="0" xfId="0" applyFont="1" applyFill="1" applyBorder="1" applyAlignment="1">
      <alignment horizontal="right"/>
    </xf>
    <xf numFmtId="4" fontId="8" fillId="0" borderId="0" xfId="0" applyNumberFormat="1" applyFont="1" applyBorder="1" applyAlignment="1">
      <alignment horizontal="right" vertical="top"/>
    </xf>
    <xf numFmtId="0" fontId="0" fillId="0" borderId="0" xfId="0" applyFont="1" applyFill="1" applyBorder="1"/>
    <xf numFmtId="0" fontId="2" fillId="0" borderId="3" xfId="0" applyFont="1" applyFill="1" applyBorder="1" applyAlignment="1">
      <alignment horizontal="center" vertical="center"/>
    </xf>
    <xf numFmtId="0" fontId="0" fillId="0" borderId="3" xfId="0" applyFill="1" applyBorder="1" applyAlignment="1">
      <alignment horizontal="center"/>
    </xf>
    <xf numFmtId="0" fontId="2" fillId="0" borderId="0" xfId="0" applyFont="1" applyFill="1" applyBorder="1" applyAlignment="1">
      <alignment horizontal="center" vertical="center"/>
    </xf>
    <xf numFmtId="0" fontId="0" fillId="0" borderId="0" xfId="0" applyFill="1" applyBorder="1" applyAlignment="1">
      <alignment horizontal="center"/>
    </xf>
    <xf numFmtId="0" fontId="1" fillId="0"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1" fillId="0" borderId="8" xfId="0" applyNumberFormat="1" applyFont="1" applyFill="1" applyBorder="1" applyAlignment="1">
      <alignment horizontal="center" vertical="center"/>
    </xf>
    <xf numFmtId="0" fontId="9" fillId="0" borderId="8" xfId="0" applyNumberFormat="1" applyFont="1" applyFill="1" applyBorder="1" applyAlignment="1">
      <alignment vertical="top" wrapText="1"/>
    </xf>
    <xf numFmtId="164" fontId="10" fillId="0" borderId="8" xfId="0" applyNumberFormat="1" applyFont="1" applyBorder="1" applyAlignment="1">
      <alignment horizontal="center" vertical="center" wrapText="1"/>
    </xf>
    <xf numFmtId="164" fontId="9" fillId="0" borderId="8"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xf>
    <xf numFmtId="0" fontId="1" fillId="2" borderId="8" xfId="0" applyFont="1" applyFill="1" applyBorder="1" applyAlignment="1">
      <alignment vertical="top" wrapText="1"/>
    </xf>
    <xf numFmtId="0" fontId="1" fillId="2" borderId="8" xfId="0" applyFont="1" applyFill="1" applyBorder="1" applyAlignment="1">
      <alignment vertical="top"/>
    </xf>
    <xf numFmtId="49" fontId="2" fillId="0" borderId="8" xfId="0" applyNumberFormat="1" applyFont="1" applyFill="1" applyBorder="1" applyAlignment="1">
      <alignment horizontal="center" vertical="center"/>
    </xf>
    <xf numFmtId="164" fontId="2" fillId="2" borderId="8" xfId="0" applyNumberFormat="1" applyFont="1" applyFill="1" applyBorder="1" applyAlignment="1">
      <alignment vertical="top" wrapText="1"/>
    </xf>
    <xf numFmtId="164" fontId="2" fillId="0" borderId="8" xfId="0" applyNumberFormat="1" applyFont="1" applyFill="1" applyBorder="1" applyAlignment="1">
      <alignment horizontal="right" vertical="top"/>
    </xf>
    <xf numFmtId="164" fontId="2" fillId="0" borderId="8" xfId="0" applyNumberFormat="1" applyFont="1" applyFill="1" applyBorder="1" applyAlignment="1">
      <alignment horizontal="right" vertical="center"/>
    </xf>
    <xf numFmtId="0" fontId="2" fillId="2" borderId="8" xfId="0" applyFont="1" applyFill="1" applyBorder="1" applyAlignment="1">
      <alignment vertical="top"/>
    </xf>
    <xf numFmtId="0" fontId="1" fillId="0" borderId="0" xfId="0" applyFont="1" applyFill="1" applyBorder="1" applyAlignment="1">
      <alignment horizontal="left" vertical="center"/>
    </xf>
    <xf numFmtId="0" fontId="0" fillId="2" borderId="0" xfId="0" applyFill="1" applyBorder="1"/>
    <xf numFmtId="0" fontId="11" fillId="0" borderId="0" xfId="0" applyFont="1" applyFill="1" applyAlignment="1">
      <alignment horizontal="left" vertical="center" wrapText="1"/>
    </xf>
    <xf numFmtId="0" fontId="12" fillId="0" borderId="0" xfId="0" applyFont="1" applyFill="1" applyAlignment="1">
      <alignment wrapText="1"/>
    </xf>
    <xf numFmtId="0" fontId="0" fillId="2" borderId="0" xfId="0" applyFill="1"/>
    <xf numFmtId="164" fontId="0" fillId="0" borderId="0" xfId="0" applyNumberFormat="1" applyFont="1" applyFill="1" applyAlignment="1">
      <alignment horizontal="right"/>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zoomScale="75" zoomScaleNormal="75" workbookViewId="0">
      <selection activeCell="G6" sqref="G6"/>
    </sheetView>
  </sheetViews>
  <sheetFormatPr defaultColWidth="8.85546875" defaultRowHeight="15" x14ac:dyDescent="0.25"/>
  <cols>
    <col min="1" max="1" width="8.7109375" style="7" customWidth="1"/>
    <col min="2" max="2" width="49.5703125" style="2" customWidth="1"/>
    <col min="3" max="3" width="17.7109375" style="8" customWidth="1"/>
    <col min="4" max="4" width="18.7109375" style="8" customWidth="1"/>
    <col min="5" max="5" width="15.140625" style="9" customWidth="1"/>
    <col min="6" max="6" width="14.28515625" style="9" customWidth="1"/>
    <col min="7" max="7" width="12.7109375" style="9" customWidth="1"/>
    <col min="8" max="8" width="66.5703125" style="2" customWidth="1"/>
    <col min="9" max="9" width="8.85546875" style="2"/>
    <col min="10" max="10" width="21.5703125" style="2" customWidth="1"/>
    <col min="11" max="16384" width="8.85546875" style="2"/>
  </cols>
  <sheetData>
    <row r="1" spans="1:11" ht="30" customHeight="1" x14ac:dyDescent="0.25">
      <c r="A1" s="36" t="s">
        <v>132</v>
      </c>
      <c r="B1" s="37"/>
      <c r="C1" s="37"/>
      <c r="D1" s="37"/>
      <c r="E1" s="37"/>
      <c r="F1" s="37"/>
      <c r="G1" s="37"/>
      <c r="H1" s="37"/>
      <c r="I1" s="1"/>
      <c r="J1" s="1"/>
      <c r="K1" s="1"/>
    </row>
    <row r="2" spans="1:11" ht="101.25" customHeight="1" x14ac:dyDescent="0.25">
      <c r="A2" s="3" t="s">
        <v>5</v>
      </c>
      <c r="B2" s="10" t="s">
        <v>0</v>
      </c>
      <c r="C2" s="10" t="s">
        <v>134</v>
      </c>
      <c r="D2" s="10" t="s">
        <v>135</v>
      </c>
      <c r="E2" s="10" t="s">
        <v>133</v>
      </c>
      <c r="F2" s="10" t="s">
        <v>3</v>
      </c>
      <c r="G2" s="10" t="s">
        <v>4</v>
      </c>
      <c r="H2" s="11" t="s">
        <v>1</v>
      </c>
      <c r="I2" s="1"/>
      <c r="J2" s="1"/>
      <c r="K2" s="12"/>
    </row>
    <row r="3" spans="1:11" s="4" customFormat="1" ht="27.75" customHeight="1" x14ac:dyDescent="0.25">
      <c r="A3" s="13" t="s">
        <v>64</v>
      </c>
      <c r="B3" s="14" t="s">
        <v>114</v>
      </c>
      <c r="C3" s="15">
        <f>C4+C5+C6+C7+C8+C9+C10+C11+C12</f>
        <v>806901.5</v>
      </c>
      <c r="D3" s="15">
        <f t="shared" ref="D3:E3" si="0">D4+D5+D6+D7+D8+D9+D10+D11+D12</f>
        <v>898333.20000000007</v>
      </c>
      <c r="E3" s="15">
        <f t="shared" si="0"/>
        <v>819618.86378000001</v>
      </c>
      <c r="F3" s="17">
        <f t="shared" ref="F3:F33" si="1">E3/C3*100</f>
        <v>101.57607388014523</v>
      </c>
      <c r="G3" s="17">
        <f t="shared" ref="G3:G18" si="2">E3/D3*100</f>
        <v>91.237734927307585</v>
      </c>
      <c r="H3" s="18"/>
      <c r="J3" s="19"/>
      <c r="K3" s="12"/>
    </row>
    <row r="4" spans="1:11" ht="45" x14ac:dyDescent="0.25">
      <c r="A4" s="20" t="s">
        <v>65</v>
      </c>
      <c r="B4" s="21" t="s">
        <v>6</v>
      </c>
      <c r="C4" s="22">
        <v>1166.5</v>
      </c>
      <c r="D4" s="23">
        <v>1955.5</v>
      </c>
      <c r="E4" s="24">
        <v>1616.6143100000002</v>
      </c>
      <c r="F4" s="25">
        <f t="shared" si="1"/>
        <v>138.58673896270898</v>
      </c>
      <c r="G4" s="25">
        <f t="shared" si="2"/>
        <v>82.670125799028398</v>
      </c>
      <c r="H4" s="26" t="s">
        <v>158</v>
      </c>
      <c r="J4" s="27"/>
      <c r="K4" s="12"/>
    </row>
    <row r="5" spans="1:11" ht="60" x14ac:dyDescent="0.25">
      <c r="A5" s="20" t="s">
        <v>66</v>
      </c>
      <c r="B5" s="21" t="s">
        <v>7</v>
      </c>
      <c r="C5" s="22">
        <v>102565.6</v>
      </c>
      <c r="D5" s="23">
        <v>111340.6</v>
      </c>
      <c r="E5" s="24">
        <v>111297.78891</v>
      </c>
      <c r="F5" s="25">
        <f t="shared" si="1"/>
        <v>108.51375988635566</v>
      </c>
      <c r="G5" s="25">
        <f t="shared" si="2"/>
        <v>99.961549434797377</v>
      </c>
      <c r="H5" s="26" t="s">
        <v>158</v>
      </c>
      <c r="J5" s="27"/>
      <c r="K5" s="12"/>
    </row>
    <row r="6" spans="1:11" ht="60" x14ac:dyDescent="0.25">
      <c r="A6" s="20" t="s">
        <v>67</v>
      </c>
      <c r="B6" s="21" t="s">
        <v>8</v>
      </c>
      <c r="C6" s="22">
        <v>123875.8</v>
      </c>
      <c r="D6" s="23">
        <v>159411.29999999999</v>
      </c>
      <c r="E6" s="24">
        <v>159733.43986000001</v>
      </c>
      <c r="F6" s="25">
        <f t="shared" si="1"/>
        <v>128.94644463244637</v>
      </c>
      <c r="G6" s="25">
        <f t="shared" si="2"/>
        <v>100.20208094407361</v>
      </c>
      <c r="H6" s="28" t="s">
        <v>158</v>
      </c>
      <c r="J6" s="27"/>
      <c r="K6" s="12"/>
    </row>
    <row r="7" spans="1:11" ht="18.75" x14ac:dyDescent="0.25">
      <c r="A7" s="20" t="s">
        <v>68</v>
      </c>
      <c r="B7" s="21" t="s">
        <v>9</v>
      </c>
      <c r="C7" s="22">
        <v>44754.9</v>
      </c>
      <c r="D7" s="25">
        <v>44754.9</v>
      </c>
      <c r="E7" s="24">
        <v>43813.639090000004</v>
      </c>
      <c r="F7" s="25">
        <f t="shared" si="1"/>
        <v>97.896853953421868</v>
      </c>
      <c r="G7" s="25">
        <f t="shared" si="2"/>
        <v>97.896853953421868</v>
      </c>
      <c r="H7" s="26"/>
      <c r="J7" s="27"/>
      <c r="K7" s="12"/>
    </row>
    <row r="8" spans="1:11" ht="45" x14ac:dyDescent="0.25">
      <c r="A8" s="20" t="s">
        <v>69</v>
      </c>
      <c r="B8" s="21" t="s">
        <v>10</v>
      </c>
      <c r="C8" s="22">
        <v>65373.8</v>
      </c>
      <c r="D8" s="25">
        <v>75164.399999999994</v>
      </c>
      <c r="E8" s="24">
        <v>69907.395969999998</v>
      </c>
      <c r="F8" s="25">
        <f t="shared" si="1"/>
        <v>106.93488212403133</v>
      </c>
      <c r="G8" s="25">
        <f t="shared" si="2"/>
        <v>93.005992158521849</v>
      </c>
      <c r="H8" s="26" t="s">
        <v>158</v>
      </c>
      <c r="J8" s="27"/>
      <c r="K8" s="12"/>
    </row>
    <row r="9" spans="1:11" ht="18.75" x14ac:dyDescent="0.25">
      <c r="A9" s="20" t="s">
        <v>70</v>
      </c>
      <c r="B9" s="21" t="s">
        <v>11</v>
      </c>
      <c r="C9" s="22">
        <v>22546.1</v>
      </c>
      <c r="D9" s="25">
        <v>22487.4</v>
      </c>
      <c r="E9" s="24">
        <v>22242.085620000002</v>
      </c>
      <c r="F9" s="25">
        <f t="shared" si="1"/>
        <v>98.651587724706275</v>
      </c>
      <c r="G9" s="25">
        <f t="shared" si="2"/>
        <v>98.909102964326692</v>
      </c>
      <c r="H9" s="26"/>
      <c r="J9" s="27"/>
      <c r="K9" s="12"/>
    </row>
    <row r="10" spans="1:11" ht="18.75" x14ac:dyDescent="0.25">
      <c r="A10" s="20" t="s">
        <v>71</v>
      </c>
      <c r="B10" s="21" t="s">
        <v>12</v>
      </c>
      <c r="C10" s="22">
        <v>28158.799999999999</v>
      </c>
      <c r="D10" s="25">
        <v>28528.799999999999</v>
      </c>
      <c r="E10" s="24">
        <v>28211.665379999999</v>
      </c>
      <c r="F10" s="25">
        <f t="shared" si="1"/>
        <v>100.18774017358693</v>
      </c>
      <c r="G10" s="25">
        <f t="shared" si="2"/>
        <v>98.888370278455454</v>
      </c>
      <c r="H10" s="26"/>
      <c r="J10" s="27"/>
      <c r="K10" s="12"/>
    </row>
    <row r="11" spans="1:11" ht="30" x14ac:dyDescent="0.25">
      <c r="A11" s="20" t="s">
        <v>72</v>
      </c>
      <c r="B11" s="21" t="s">
        <v>13</v>
      </c>
      <c r="C11" s="22">
        <v>9164.7999999999993</v>
      </c>
      <c r="D11" s="25">
        <v>4524.1000000000004</v>
      </c>
      <c r="E11" s="24">
        <v>0</v>
      </c>
      <c r="F11" s="25">
        <f t="shared" si="1"/>
        <v>0</v>
      </c>
      <c r="G11" s="25">
        <f t="shared" si="2"/>
        <v>0</v>
      </c>
      <c r="H11" s="28" t="s">
        <v>136</v>
      </c>
      <c r="J11" s="27"/>
      <c r="K11" s="12"/>
    </row>
    <row r="12" spans="1:11" ht="18.75" x14ac:dyDescent="0.25">
      <c r="A12" s="20" t="s">
        <v>73</v>
      </c>
      <c r="B12" s="21" t="s">
        <v>14</v>
      </c>
      <c r="C12" s="22">
        <v>409295.2</v>
      </c>
      <c r="D12" s="25">
        <v>450166.2</v>
      </c>
      <c r="E12" s="24">
        <v>382796.23463999998</v>
      </c>
      <c r="F12" s="25">
        <f t="shared" si="1"/>
        <v>93.525708251648183</v>
      </c>
      <c r="G12" s="25">
        <f t="shared" si="2"/>
        <v>85.03442387278298</v>
      </c>
      <c r="H12" s="29"/>
      <c r="J12" s="27"/>
      <c r="K12" s="12"/>
    </row>
    <row r="13" spans="1:11" s="4" customFormat="1" ht="18.75" x14ac:dyDescent="0.25">
      <c r="A13" s="13" t="s">
        <v>74</v>
      </c>
      <c r="B13" s="14" t="s">
        <v>115</v>
      </c>
      <c r="C13" s="15">
        <f>C14+C15</f>
        <v>9537.1</v>
      </c>
      <c r="D13" s="15">
        <f t="shared" ref="D13:E13" si="3">D14+D15</f>
        <v>9537.1</v>
      </c>
      <c r="E13" s="15">
        <f t="shared" si="3"/>
        <v>9535.8914999999997</v>
      </c>
      <c r="F13" s="17">
        <f t="shared" si="1"/>
        <v>99.987328433171513</v>
      </c>
      <c r="G13" s="17">
        <f t="shared" si="2"/>
        <v>99.987328433171513</v>
      </c>
      <c r="H13" s="18"/>
      <c r="J13" s="19"/>
      <c r="K13" s="12"/>
    </row>
    <row r="14" spans="1:11" ht="18.75" x14ac:dyDescent="0.25">
      <c r="A14" s="20" t="s">
        <v>75</v>
      </c>
      <c r="B14" s="21" t="s">
        <v>15</v>
      </c>
      <c r="C14" s="22">
        <v>9494.4</v>
      </c>
      <c r="D14" s="25">
        <v>9494.4</v>
      </c>
      <c r="E14" s="24">
        <v>9494.4</v>
      </c>
      <c r="F14" s="25">
        <f t="shared" si="1"/>
        <v>100</v>
      </c>
      <c r="G14" s="25">
        <f t="shared" si="2"/>
        <v>100</v>
      </c>
      <c r="H14" s="26"/>
      <c r="J14" s="27"/>
      <c r="K14" s="12"/>
    </row>
    <row r="15" spans="1:11" ht="18.75" x14ac:dyDescent="0.25">
      <c r="A15" s="20" t="s">
        <v>76</v>
      </c>
      <c r="B15" s="21" t="s">
        <v>16</v>
      </c>
      <c r="C15" s="22">
        <v>42.7</v>
      </c>
      <c r="D15" s="25">
        <v>42.7</v>
      </c>
      <c r="E15" s="24">
        <v>41.491500000000002</v>
      </c>
      <c r="F15" s="25">
        <f t="shared" si="1"/>
        <v>97.169789227166277</v>
      </c>
      <c r="G15" s="25">
        <f t="shared" si="2"/>
        <v>97.169789227166277</v>
      </c>
      <c r="H15" s="26"/>
      <c r="J15" s="27"/>
      <c r="K15" s="12"/>
    </row>
    <row r="16" spans="1:11" s="4" customFormat="1" ht="28.5" x14ac:dyDescent="0.25">
      <c r="A16" s="13" t="s">
        <v>77</v>
      </c>
      <c r="B16" s="14" t="s">
        <v>116</v>
      </c>
      <c r="C16" s="15">
        <f>C17+C18+C19+C20</f>
        <v>87335.3</v>
      </c>
      <c r="D16" s="15">
        <f t="shared" ref="D16:E16" si="4">D17+D18+D19+D20</f>
        <v>193848</v>
      </c>
      <c r="E16" s="15">
        <f t="shared" si="4"/>
        <v>177280.60978</v>
      </c>
      <c r="F16" s="17">
        <f t="shared" si="1"/>
        <v>202.98849351865741</v>
      </c>
      <c r="G16" s="17">
        <f t="shared" si="2"/>
        <v>91.453411838141221</v>
      </c>
      <c r="H16" s="18"/>
      <c r="J16" s="19"/>
      <c r="K16" s="12"/>
    </row>
    <row r="17" spans="1:11" ht="18.75" x14ac:dyDescent="0.25">
      <c r="A17" s="20" t="s">
        <v>78</v>
      </c>
      <c r="B17" s="21" t="s">
        <v>17</v>
      </c>
      <c r="C17" s="22">
        <v>25734.400000000001</v>
      </c>
      <c r="D17" s="25">
        <v>25734.400000000001</v>
      </c>
      <c r="E17" s="24">
        <v>25732.242999999999</v>
      </c>
      <c r="F17" s="25">
        <f t="shared" si="1"/>
        <v>99.991618223078831</v>
      </c>
      <c r="G17" s="25">
        <f t="shared" si="2"/>
        <v>99.991618223078831</v>
      </c>
      <c r="H17" s="26"/>
      <c r="J17" s="27"/>
      <c r="K17" s="12"/>
    </row>
    <row r="18" spans="1:11" ht="45" x14ac:dyDescent="0.25">
      <c r="A18" s="20" t="s">
        <v>79</v>
      </c>
      <c r="B18" s="21" t="s">
        <v>18</v>
      </c>
      <c r="C18" s="22">
        <v>35842.300000000003</v>
      </c>
      <c r="D18" s="25">
        <v>41128.9</v>
      </c>
      <c r="E18" s="24">
        <v>39368.89114</v>
      </c>
      <c r="F18" s="25">
        <f t="shared" si="1"/>
        <v>109.8391876079381</v>
      </c>
      <c r="G18" s="25">
        <f t="shared" si="2"/>
        <v>95.720749011036034</v>
      </c>
      <c r="H18" s="26"/>
      <c r="J18" s="27"/>
      <c r="K18" s="12"/>
    </row>
    <row r="19" spans="1:11" ht="18.75" x14ac:dyDescent="0.25">
      <c r="A19" s="20" t="s">
        <v>130</v>
      </c>
      <c r="B19" s="21" t="s">
        <v>128</v>
      </c>
      <c r="C19" s="22">
        <v>0</v>
      </c>
      <c r="D19" s="25">
        <v>0</v>
      </c>
      <c r="E19" s="24">
        <v>0</v>
      </c>
      <c r="F19" s="25">
        <v>0</v>
      </c>
      <c r="G19" s="25">
        <v>0</v>
      </c>
      <c r="H19" s="30"/>
      <c r="J19" s="27"/>
      <c r="K19" s="12"/>
    </row>
    <row r="20" spans="1:11" ht="30" x14ac:dyDescent="0.25">
      <c r="A20" s="20" t="s">
        <v>80</v>
      </c>
      <c r="B20" s="21" t="s">
        <v>19</v>
      </c>
      <c r="C20" s="22">
        <v>25758.6</v>
      </c>
      <c r="D20" s="25">
        <v>126984.7</v>
      </c>
      <c r="E20" s="24">
        <v>112179.47564</v>
      </c>
      <c r="F20" s="25">
        <f t="shared" si="1"/>
        <v>435.50299954190058</v>
      </c>
      <c r="G20" s="25">
        <f>E20/D20*100</f>
        <v>88.340938428015349</v>
      </c>
      <c r="H20" s="28" t="s">
        <v>157</v>
      </c>
      <c r="J20" s="27"/>
      <c r="K20" s="12"/>
    </row>
    <row r="21" spans="1:11" s="4" customFormat="1" ht="18.75" x14ac:dyDescent="0.25">
      <c r="A21" s="13" t="s">
        <v>81</v>
      </c>
      <c r="B21" s="14" t="s">
        <v>117</v>
      </c>
      <c r="C21" s="15">
        <f>C22+C23+C24+C25+C26+C27+C28+C29+C30</f>
        <v>3542871.6</v>
      </c>
      <c r="D21" s="15">
        <f t="shared" ref="D21:E21" si="5">D22+D23+D24+D25+D26+D27+D28+D29+D30</f>
        <v>4208110.8</v>
      </c>
      <c r="E21" s="15">
        <f t="shared" si="5"/>
        <v>3959843.9373599999</v>
      </c>
      <c r="F21" s="17">
        <f t="shared" si="1"/>
        <v>111.76933246353042</v>
      </c>
      <c r="G21" s="17">
        <f>E21/D21*100</f>
        <v>94.100277429957401</v>
      </c>
      <c r="H21" s="18"/>
      <c r="J21" s="19"/>
      <c r="K21" s="12"/>
    </row>
    <row r="22" spans="1:11" ht="18.75" x14ac:dyDescent="0.25">
      <c r="A22" s="20" t="s">
        <v>82</v>
      </c>
      <c r="B22" s="21" t="s">
        <v>20</v>
      </c>
      <c r="C22" s="22">
        <v>96210.4</v>
      </c>
      <c r="D22" s="25">
        <v>114759.8</v>
      </c>
      <c r="E22" s="24">
        <v>109995.33726</v>
      </c>
      <c r="F22" s="25">
        <f t="shared" si="1"/>
        <v>114.32790764823761</v>
      </c>
      <c r="G22" s="25">
        <f>E22/D22*100</f>
        <v>95.848317320176577</v>
      </c>
      <c r="H22" s="26"/>
      <c r="J22" s="27"/>
      <c r="K22" s="12"/>
    </row>
    <row r="23" spans="1:11" ht="18.75" x14ac:dyDescent="0.25">
      <c r="A23" s="20" t="s">
        <v>131</v>
      </c>
      <c r="B23" s="21" t="s">
        <v>129</v>
      </c>
      <c r="C23" s="22">
        <v>1000</v>
      </c>
      <c r="D23" s="25">
        <v>1000</v>
      </c>
      <c r="E23" s="24">
        <v>0</v>
      </c>
      <c r="F23" s="25">
        <f t="shared" si="1"/>
        <v>0</v>
      </c>
      <c r="G23" s="25">
        <v>0</v>
      </c>
      <c r="H23" s="28"/>
      <c r="J23" s="27"/>
      <c r="K23" s="12"/>
    </row>
    <row r="24" spans="1:11" ht="18.75" x14ac:dyDescent="0.25">
      <c r="A24" s="20" t="s">
        <v>83</v>
      </c>
      <c r="B24" s="21" t="s">
        <v>21</v>
      </c>
      <c r="C24" s="22">
        <v>879654.9</v>
      </c>
      <c r="D24" s="25">
        <v>986275.8</v>
      </c>
      <c r="E24" s="24">
        <v>1022917.7664900001</v>
      </c>
      <c r="F24" s="25">
        <f t="shared" si="1"/>
        <v>116.28625799617555</v>
      </c>
      <c r="G24" s="25">
        <f t="shared" ref="G24:G33" si="6">E24/D24*100</f>
        <v>103.71518458528537</v>
      </c>
      <c r="H24" s="30"/>
      <c r="J24" s="27"/>
      <c r="K24" s="12"/>
    </row>
    <row r="25" spans="1:11" ht="18.75" x14ac:dyDescent="0.25">
      <c r="A25" s="20" t="s">
        <v>84</v>
      </c>
      <c r="B25" s="21" t="s">
        <v>22</v>
      </c>
      <c r="C25" s="22">
        <v>449831.3</v>
      </c>
      <c r="D25" s="25">
        <v>492303.2</v>
      </c>
      <c r="E25" s="24">
        <v>492303.07962999999</v>
      </c>
      <c r="F25" s="25">
        <f t="shared" si="1"/>
        <v>109.44171284434854</v>
      </c>
      <c r="G25" s="25">
        <f t="shared" si="6"/>
        <v>99.999975549620629</v>
      </c>
      <c r="H25" s="28"/>
      <c r="J25" s="27"/>
      <c r="K25" s="12"/>
    </row>
    <row r="26" spans="1:11" ht="18.75" x14ac:dyDescent="0.25">
      <c r="A26" s="20" t="s">
        <v>85</v>
      </c>
      <c r="B26" s="21" t="s">
        <v>23</v>
      </c>
      <c r="C26" s="22">
        <v>77895.5</v>
      </c>
      <c r="D26" s="25">
        <v>78383.7</v>
      </c>
      <c r="E26" s="24">
        <v>77678.179690000004</v>
      </c>
      <c r="F26" s="25">
        <f t="shared" si="1"/>
        <v>99.721010443478761</v>
      </c>
      <c r="G26" s="25">
        <f t="shared" si="6"/>
        <v>99.099914510287221</v>
      </c>
      <c r="H26" s="26"/>
      <c r="J26" s="27"/>
      <c r="K26" s="12"/>
    </row>
    <row r="27" spans="1:11" ht="18.75" x14ac:dyDescent="0.25">
      <c r="A27" s="20" t="s">
        <v>86</v>
      </c>
      <c r="B27" s="21" t="s">
        <v>24</v>
      </c>
      <c r="C27" s="22">
        <v>5214</v>
      </c>
      <c r="D27" s="25">
        <v>36717</v>
      </c>
      <c r="E27" s="24">
        <v>13138.47946</v>
      </c>
      <c r="F27" s="25">
        <f t="shared" si="1"/>
        <v>251.9846463367856</v>
      </c>
      <c r="G27" s="25">
        <f t="shared" si="6"/>
        <v>35.783096276928944</v>
      </c>
      <c r="H27" s="28"/>
      <c r="J27" s="27"/>
      <c r="K27" s="12"/>
    </row>
    <row r="28" spans="1:11" ht="18.75" x14ac:dyDescent="0.25">
      <c r="A28" s="20" t="s">
        <v>87</v>
      </c>
      <c r="B28" s="21" t="s">
        <v>25</v>
      </c>
      <c r="C28" s="22">
        <v>1461714.7</v>
      </c>
      <c r="D28" s="25">
        <v>1662446</v>
      </c>
      <c r="E28" s="24">
        <v>1440620.1362699999</v>
      </c>
      <c r="F28" s="25">
        <f t="shared" si="1"/>
        <v>98.556861764474277</v>
      </c>
      <c r="G28" s="25">
        <f t="shared" si="6"/>
        <v>86.656657495641952</v>
      </c>
      <c r="H28" s="31"/>
      <c r="J28" s="27"/>
      <c r="K28" s="12"/>
    </row>
    <row r="29" spans="1:11" ht="18.75" x14ac:dyDescent="0.25">
      <c r="A29" s="20" t="s">
        <v>88</v>
      </c>
      <c r="B29" s="21" t="s">
        <v>26</v>
      </c>
      <c r="C29" s="22">
        <v>24068.7</v>
      </c>
      <c r="D29" s="25">
        <v>38868.1</v>
      </c>
      <c r="E29" s="24">
        <v>26792.60555</v>
      </c>
      <c r="F29" s="25">
        <f t="shared" si="1"/>
        <v>111.31721094201181</v>
      </c>
      <c r="G29" s="25">
        <f t="shared" si="6"/>
        <v>68.932120556446037</v>
      </c>
      <c r="H29" s="28"/>
      <c r="J29" s="27"/>
      <c r="K29" s="12"/>
    </row>
    <row r="30" spans="1:11" ht="18.75" x14ac:dyDescent="0.25">
      <c r="A30" s="20" t="s">
        <v>89</v>
      </c>
      <c r="B30" s="21" t="s">
        <v>27</v>
      </c>
      <c r="C30" s="22">
        <v>547282.1</v>
      </c>
      <c r="D30" s="25">
        <v>797357.2</v>
      </c>
      <c r="E30" s="24">
        <v>776398.35300999996</v>
      </c>
      <c r="F30" s="25">
        <f t="shared" si="1"/>
        <v>141.86437908530172</v>
      </c>
      <c r="G30" s="25">
        <f t="shared" si="6"/>
        <v>97.37146074682714</v>
      </c>
      <c r="H30" s="28"/>
      <c r="J30" s="27"/>
      <c r="K30" s="12"/>
    </row>
    <row r="31" spans="1:11" s="4" customFormat="1" ht="28.5" x14ac:dyDescent="0.25">
      <c r="A31" s="13" t="s">
        <v>90</v>
      </c>
      <c r="B31" s="14" t="s">
        <v>118</v>
      </c>
      <c r="C31" s="15">
        <f>C32+C33+C34+C35</f>
        <v>823429.5</v>
      </c>
      <c r="D31" s="15">
        <f t="shared" ref="D31:E31" si="7">D32+D33+D34+D35</f>
        <v>1164978.7000000002</v>
      </c>
      <c r="E31" s="15">
        <f t="shared" si="7"/>
        <v>1031174.5106599999</v>
      </c>
      <c r="F31" s="17">
        <f t="shared" si="1"/>
        <v>125.22924071338227</v>
      </c>
      <c r="G31" s="17">
        <f t="shared" si="6"/>
        <v>88.514451865943968</v>
      </c>
      <c r="H31" s="18"/>
      <c r="J31" s="19"/>
      <c r="K31" s="12"/>
    </row>
    <row r="32" spans="1:11" ht="18.75" x14ac:dyDescent="0.25">
      <c r="A32" s="20" t="s">
        <v>91</v>
      </c>
      <c r="B32" s="21" t="s">
        <v>28</v>
      </c>
      <c r="C32" s="22">
        <v>88176.2</v>
      </c>
      <c r="D32" s="25">
        <v>143279.9</v>
      </c>
      <c r="E32" s="24">
        <v>143163.73204</v>
      </c>
      <c r="F32" s="25">
        <f t="shared" si="1"/>
        <v>162.36096819776768</v>
      </c>
      <c r="G32" s="25">
        <f t="shared" si="6"/>
        <v>99.918922361056929</v>
      </c>
      <c r="H32" s="28"/>
      <c r="J32" s="27"/>
      <c r="K32" s="12"/>
    </row>
    <row r="33" spans="1:11" ht="18.75" x14ac:dyDescent="0.25">
      <c r="A33" s="20" t="s">
        <v>92</v>
      </c>
      <c r="B33" s="21" t="s">
        <v>29</v>
      </c>
      <c r="C33" s="22">
        <v>591560.19999999995</v>
      </c>
      <c r="D33" s="25">
        <v>867883.4</v>
      </c>
      <c r="E33" s="24">
        <v>734373.89005999989</v>
      </c>
      <c r="F33" s="25">
        <f t="shared" si="1"/>
        <v>124.14186925692429</v>
      </c>
      <c r="G33" s="25">
        <f t="shared" si="6"/>
        <v>84.616653580423346</v>
      </c>
      <c r="H33" s="28"/>
      <c r="J33" s="27"/>
      <c r="K33" s="12"/>
    </row>
    <row r="34" spans="1:11" ht="18.75" x14ac:dyDescent="0.25">
      <c r="A34" s="20" t="s">
        <v>137</v>
      </c>
      <c r="B34" s="21" t="s">
        <v>138</v>
      </c>
      <c r="C34" s="22">
        <v>95939.8</v>
      </c>
      <c r="D34" s="25">
        <v>100989.3</v>
      </c>
      <c r="E34" s="24">
        <v>100989.22815000001</v>
      </c>
      <c r="F34" s="25"/>
      <c r="G34" s="25"/>
      <c r="H34" s="28"/>
      <c r="J34" s="27"/>
      <c r="K34" s="12"/>
    </row>
    <row r="35" spans="1:11" ht="30" x14ac:dyDescent="0.25">
      <c r="A35" s="20" t="s">
        <v>93</v>
      </c>
      <c r="B35" s="21" t="s">
        <v>30</v>
      </c>
      <c r="C35" s="22">
        <v>47753.3</v>
      </c>
      <c r="D35" s="25">
        <v>52826.1</v>
      </c>
      <c r="E35" s="24">
        <v>52647.660409999997</v>
      </c>
      <c r="F35" s="25">
        <f t="shared" ref="F35:F41" si="8">E35/C35*100</f>
        <v>110.24926111912683</v>
      </c>
      <c r="G35" s="25">
        <f t="shared" ref="G35:G41" si="9">E35/D35*100</f>
        <v>99.66221320521484</v>
      </c>
      <c r="H35" s="28"/>
      <c r="J35" s="27"/>
      <c r="K35" s="12"/>
    </row>
    <row r="36" spans="1:11" s="4" customFormat="1" ht="18.75" x14ac:dyDescent="0.25">
      <c r="A36" s="13" t="s">
        <v>94</v>
      </c>
      <c r="B36" s="14" t="s">
        <v>119</v>
      </c>
      <c r="C36" s="15">
        <f>C37+C38</f>
        <v>27086.2</v>
      </c>
      <c r="D36" s="15">
        <f t="shared" ref="D36:E36" si="10">D37+D38</f>
        <v>130276.2</v>
      </c>
      <c r="E36" s="15">
        <f t="shared" si="10"/>
        <v>129726.64898000001</v>
      </c>
      <c r="F36" s="17">
        <f t="shared" si="8"/>
        <v>478.94000996817567</v>
      </c>
      <c r="G36" s="17">
        <f t="shared" si="9"/>
        <v>99.578164683956089</v>
      </c>
      <c r="H36" s="18"/>
      <c r="J36" s="19"/>
      <c r="K36" s="12"/>
    </row>
    <row r="37" spans="1:11" ht="30" x14ac:dyDescent="0.25">
      <c r="A37" s="20" t="s">
        <v>95</v>
      </c>
      <c r="B37" s="21" t="s">
        <v>31</v>
      </c>
      <c r="C37" s="22">
        <v>3805.4</v>
      </c>
      <c r="D37" s="25">
        <v>3805.4</v>
      </c>
      <c r="E37" s="24">
        <v>3763.6750000000002</v>
      </c>
      <c r="F37" s="25">
        <f t="shared" si="8"/>
        <v>98.90353182319862</v>
      </c>
      <c r="G37" s="25">
        <f t="shared" si="9"/>
        <v>98.90353182319862</v>
      </c>
      <c r="H37" s="28"/>
      <c r="J37" s="27"/>
      <c r="K37" s="12"/>
    </row>
    <row r="38" spans="1:11" ht="30" x14ac:dyDescent="0.25">
      <c r="A38" s="20" t="s">
        <v>96</v>
      </c>
      <c r="B38" s="21" t="s">
        <v>32</v>
      </c>
      <c r="C38" s="22">
        <v>23280.799999999999</v>
      </c>
      <c r="D38" s="25">
        <v>126470.8</v>
      </c>
      <c r="E38" s="24">
        <v>125962.97398000001</v>
      </c>
      <c r="F38" s="25">
        <f t="shared" si="8"/>
        <v>541.05947381533281</v>
      </c>
      <c r="G38" s="25">
        <f t="shared" si="9"/>
        <v>99.598463819316393</v>
      </c>
      <c r="H38" s="26"/>
      <c r="J38" s="27"/>
      <c r="K38" s="12"/>
    </row>
    <row r="39" spans="1:11" s="4" customFormat="1" ht="18.75" x14ac:dyDescent="0.25">
      <c r="A39" s="13" t="s">
        <v>97</v>
      </c>
      <c r="B39" s="14" t="s">
        <v>120</v>
      </c>
      <c r="C39" s="15">
        <f>C40+C41+C42+C43+C44+C45+C46+C47</f>
        <v>4457694.5000000009</v>
      </c>
      <c r="D39" s="15">
        <f t="shared" ref="D39:E39" si="11">D40+D41+D42+D43+D44+D45+D46+D47</f>
        <v>5382249.7999999998</v>
      </c>
      <c r="E39" s="15">
        <f t="shared" si="11"/>
        <v>5252998.4004699998</v>
      </c>
      <c r="F39" s="17">
        <f t="shared" si="8"/>
        <v>117.84114861325735</v>
      </c>
      <c r="G39" s="17">
        <f t="shared" si="9"/>
        <v>97.598561859206171</v>
      </c>
      <c r="H39" s="18"/>
      <c r="J39" s="19"/>
      <c r="K39" s="12"/>
    </row>
    <row r="40" spans="1:11" ht="405" x14ac:dyDescent="0.25">
      <c r="A40" s="20" t="s">
        <v>98</v>
      </c>
      <c r="B40" s="21" t="s">
        <v>33</v>
      </c>
      <c r="C40" s="22">
        <v>1009160.8</v>
      </c>
      <c r="D40" s="25">
        <v>1169344.5</v>
      </c>
      <c r="E40" s="24">
        <v>1113563.67796</v>
      </c>
      <c r="F40" s="25">
        <f t="shared" si="8"/>
        <v>110.3455146057992</v>
      </c>
      <c r="G40" s="25">
        <f t="shared" si="9"/>
        <v>95.229735801553772</v>
      </c>
      <c r="H40" s="28" t="s">
        <v>146</v>
      </c>
      <c r="J40" s="27"/>
      <c r="K40" s="12"/>
    </row>
    <row r="41" spans="1:11" ht="409.6" x14ac:dyDescent="0.25">
      <c r="A41" s="20" t="s">
        <v>99</v>
      </c>
      <c r="B41" s="21" t="s">
        <v>34</v>
      </c>
      <c r="C41" s="22">
        <v>2733267.1</v>
      </c>
      <c r="D41" s="25">
        <v>3496255.7</v>
      </c>
      <c r="E41" s="24">
        <v>3455148.92563</v>
      </c>
      <c r="F41" s="25">
        <f t="shared" si="8"/>
        <v>126.41095067620722</v>
      </c>
      <c r="G41" s="25">
        <f t="shared" si="9"/>
        <v>98.824262928766899</v>
      </c>
      <c r="H41" s="28" t="s">
        <v>147</v>
      </c>
      <c r="J41" s="27"/>
      <c r="K41" s="12"/>
    </row>
    <row r="42" spans="1:11" ht="225" x14ac:dyDescent="0.25">
      <c r="A42" s="20" t="s">
        <v>139</v>
      </c>
      <c r="B42" s="21" t="s">
        <v>140</v>
      </c>
      <c r="C42" s="22">
        <v>136205.20000000001</v>
      </c>
      <c r="D42" s="25">
        <v>116538.6</v>
      </c>
      <c r="E42" s="24">
        <v>115585.75181999999</v>
      </c>
      <c r="F42" s="25"/>
      <c r="G42" s="25"/>
      <c r="H42" s="28" t="s">
        <v>148</v>
      </c>
      <c r="J42" s="27"/>
      <c r="K42" s="12"/>
    </row>
    <row r="43" spans="1:11" ht="135" x14ac:dyDescent="0.25">
      <c r="A43" s="20" t="s">
        <v>100</v>
      </c>
      <c r="B43" s="21" t="s">
        <v>35</v>
      </c>
      <c r="C43" s="22">
        <v>443711.8</v>
      </c>
      <c r="D43" s="25">
        <v>446583.3</v>
      </c>
      <c r="E43" s="24">
        <v>416595.27538999997</v>
      </c>
      <c r="F43" s="25">
        <f t="shared" ref="F43:F54" si="12">E43/C43*100</f>
        <v>93.888707803128057</v>
      </c>
      <c r="G43" s="25">
        <f t="shared" ref="G43:G54" si="13">E43/D43*100</f>
        <v>93.285009849226327</v>
      </c>
      <c r="H43" s="28" t="s">
        <v>149</v>
      </c>
      <c r="J43" s="27"/>
      <c r="K43" s="12"/>
    </row>
    <row r="44" spans="1:11" ht="30" x14ac:dyDescent="0.25">
      <c r="A44" s="20" t="s">
        <v>101</v>
      </c>
      <c r="B44" s="21" t="s">
        <v>36</v>
      </c>
      <c r="C44" s="22">
        <v>25255.4</v>
      </c>
      <c r="D44" s="25">
        <v>25255.4</v>
      </c>
      <c r="E44" s="24">
        <v>24953.736089999999</v>
      </c>
      <c r="F44" s="25">
        <f t="shared" si="12"/>
        <v>98.805546892941692</v>
      </c>
      <c r="G44" s="25">
        <f t="shared" si="13"/>
        <v>98.805546892941692</v>
      </c>
      <c r="H44" s="28"/>
      <c r="J44" s="27"/>
      <c r="K44" s="12"/>
    </row>
    <row r="45" spans="1:11" ht="18.75" x14ac:dyDescent="0.25">
      <c r="A45" s="20" t="s">
        <v>102</v>
      </c>
      <c r="B45" s="21" t="s">
        <v>37</v>
      </c>
      <c r="C45" s="22">
        <v>762.2</v>
      </c>
      <c r="D45" s="25">
        <v>762.2</v>
      </c>
      <c r="E45" s="24">
        <v>706.1</v>
      </c>
      <c r="F45" s="25">
        <f t="shared" si="12"/>
        <v>92.639727105746516</v>
      </c>
      <c r="G45" s="25">
        <f t="shared" si="13"/>
        <v>92.639727105746516</v>
      </c>
      <c r="H45" s="26"/>
      <c r="J45" s="27"/>
      <c r="K45" s="12"/>
    </row>
    <row r="46" spans="1:11" ht="90" x14ac:dyDescent="0.25">
      <c r="A46" s="20" t="s">
        <v>103</v>
      </c>
      <c r="B46" s="21" t="s">
        <v>38</v>
      </c>
      <c r="C46" s="22">
        <v>5673.2</v>
      </c>
      <c r="D46" s="25">
        <v>14138.5</v>
      </c>
      <c r="E46" s="24">
        <v>14102.90192</v>
      </c>
      <c r="F46" s="25">
        <f t="shared" si="12"/>
        <v>248.58813227102868</v>
      </c>
      <c r="G46" s="25">
        <f t="shared" si="13"/>
        <v>99.748218835095656</v>
      </c>
      <c r="H46" s="28" t="s">
        <v>150</v>
      </c>
      <c r="J46" s="27"/>
      <c r="K46" s="12"/>
    </row>
    <row r="47" spans="1:11" ht="300" x14ac:dyDescent="0.25">
      <c r="A47" s="20" t="s">
        <v>104</v>
      </c>
      <c r="B47" s="21" t="s">
        <v>39</v>
      </c>
      <c r="C47" s="22">
        <v>103658.8</v>
      </c>
      <c r="D47" s="25">
        <v>113371.6</v>
      </c>
      <c r="E47" s="24">
        <v>112342.03165999999</v>
      </c>
      <c r="F47" s="25">
        <f t="shared" si="12"/>
        <v>108.37674337345213</v>
      </c>
      <c r="G47" s="25">
        <f t="shared" si="13"/>
        <v>99.091863976516166</v>
      </c>
      <c r="H47" s="28" t="s">
        <v>151</v>
      </c>
      <c r="J47" s="27"/>
      <c r="K47" s="12"/>
    </row>
    <row r="48" spans="1:11" s="4" customFormat="1" ht="18.75" x14ac:dyDescent="0.25">
      <c r="A48" s="13" t="s">
        <v>105</v>
      </c>
      <c r="B48" s="14" t="s">
        <v>121</v>
      </c>
      <c r="C48" s="15">
        <f>C49+C50</f>
        <v>355756</v>
      </c>
      <c r="D48" s="15">
        <f t="shared" ref="D48:E48" si="14">D49+D50</f>
        <v>480871.7</v>
      </c>
      <c r="E48" s="15">
        <f t="shared" si="14"/>
        <v>429773.11093000002</v>
      </c>
      <c r="F48" s="17">
        <f t="shared" si="12"/>
        <v>120.8055833014763</v>
      </c>
      <c r="G48" s="17">
        <f t="shared" si="13"/>
        <v>89.373758308089251</v>
      </c>
      <c r="H48" s="18"/>
      <c r="J48" s="19"/>
      <c r="K48" s="12"/>
    </row>
    <row r="49" spans="1:11" ht="405" x14ac:dyDescent="0.25">
      <c r="A49" s="20" t="s">
        <v>106</v>
      </c>
      <c r="B49" s="21" t="s">
        <v>40</v>
      </c>
      <c r="C49" s="22">
        <v>342566.2</v>
      </c>
      <c r="D49" s="25">
        <v>467290.4</v>
      </c>
      <c r="E49" s="24">
        <v>416525.33525</v>
      </c>
      <c r="F49" s="25">
        <f t="shared" si="12"/>
        <v>121.58973513732528</v>
      </c>
      <c r="G49" s="25">
        <f t="shared" si="13"/>
        <v>89.136291961058902</v>
      </c>
      <c r="H49" s="28" t="s">
        <v>152</v>
      </c>
      <c r="J49" s="27"/>
      <c r="K49" s="12"/>
    </row>
    <row r="50" spans="1:11" ht="30" x14ac:dyDescent="0.25">
      <c r="A50" s="20" t="s">
        <v>107</v>
      </c>
      <c r="B50" s="21" t="s">
        <v>41</v>
      </c>
      <c r="C50" s="22">
        <v>13189.8</v>
      </c>
      <c r="D50" s="25">
        <v>13581.3</v>
      </c>
      <c r="E50" s="24">
        <v>13247.775679999999</v>
      </c>
      <c r="F50" s="25">
        <f t="shared" si="12"/>
        <v>100.43954934873918</v>
      </c>
      <c r="G50" s="25">
        <f t="shared" si="13"/>
        <v>97.544238622223205</v>
      </c>
      <c r="H50" s="26"/>
      <c r="J50" s="27"/>
      <c r="K50" s="12"/>
    </row>
    <row r="51" spans="1:11" s="4" customFormat="1" ht="18.75" x14ac:dyDescent="0.25">
      <c r="A51" s="13" t="s">
        <v>108</v>
      </c>
      <c r="B51" s="14" t="s">
        <v>122</v>
      </c>
      <c r="C51" s="15">
        <f>C52+C53+C54+C55+C56+C57</f>
        <v>1848566.4000000001</v>
      </c>
      <c r="D51" s="15">
        <f t="shared" ref="D51:E51" si="15">D52+D53+D54+D55+D56+D57</f>
        <v>1917141.8</v>
      </c>
      <c r="E51" s="15">
        <f t="shared" si="15"/>
        <v>1846066.7679900001</v>
      </c>
      <c r="F51" s="17">
        <f t="shared" si="12"/>
        <v>99.864779971658038</v>
      </c>
      <c r="G51" s="17">
        <f t="shared" si="13"/>
        <v>96.292656494683911</v>
      </c>
      <c r="H51" s="18"/>
      <c r="J51" s="19"/>
      <c r="K51" s="12"/>
    </row>
    <row r="52" spans="1:11" ht="18.75" x14ac:dyDescent="0.25">
      <c r="A52" s="20" t="s">
        <v>109</v>
      </c>
      <c r="B52" s="21" t="s">
        <v>42</v>
      </c>
      <c r="C52" s="22">
        <v>299153.09999999998</v>
      </c>
      <c r="D52" s="25">
        <v>328770.90000000002</v>
      </c>
      <c r="E52" s="24">
        <v>318428.47612999997</v>
      </c>
      <c r="F52" s="25">
        <f t="shared" si="12"/>
        <v>106.44331485450091</v>
      </c>
      <c r="G52" s="25">
        <f t="shared" si="13"/>
        <v>96.854215543407264</v>
      </c>
      <c r="H52" s="26"/>
      <c r="J52" s="27"/>
      <c r="K52" s="12"/>
    </row>
    <row r="53" spans="1:11" ht="18.75" x14ac:dyDescent="0.25">
      <c r="A53" s="20" t="s">
        <v>110</v>
      </c>
      <c r="B53" s="21" t="s">
        <v>43</v>
      </c>
      <c r="C53" s="22">
        <v>94708.9</v>
      </c>
      <c r="D53" s="25">
        <v>219351.2</v>
      </c>
      <c r="E53" s="24">
        <v>208315.64812</v>
      </c>
      <c r="F53" s="25">
        <f t="shared" si="12"/>
        <v>219.95361377864171</v>
      </c>
      <c r="G53" s="25">
        <f t="shared" si="13"/>
        <v>94.969003187582274</v>
      </c>
      <c r="H53" s="28" t="s">
        <v>157</v>
      </c>
      <c r="J53" s="27"/>
      <c r="K53" s="12"/>
    </row>
    <row r="54" spans="1:11" ht="30" x14ac:dyDescent="0.25">
      <c r="A54" s="20" t="s">
        <v>111</v>
      </c>
      <c r="B54" s="21" t="s">
        <v>44</v>
      </c>
      <c r="C54" s="22">
        <v>2696.7</v>
      </c>
      <c r="D54" s="25">
        <v>2708.4</v>
      </c>
      <c r="E54" s="24">
        <v>2547.9017699999999</v>
      </c>
      <c r="F54" s="25">
        <f t="shared" si="12"/>
        <v>94.482210479474915</v>
      </c>
      <c r="G54" s="25">
        <f t="shared" si="13"/>
        <v>94.074057377049186</v>
      </c>
      <c r="H54" s="28" t="s">
        <v>157</v>
      </c>
      <c r="J54" s="27"/>
      <c r="K54" s="12"/>
    </row>
    <row r="55" spans="1:11" ht="18.75" x14ac:dyDescent="0.25">
      <c r="A55" s="20" t="s">
        <v>141</v>
      </c>
      <c r="B55" s="21" t="s">
        <v>142</v>
      </c>
      <c r="C55" s="22">
        <v>0</v>
      </c>
      <c r="D55" s="25">
        <v>30.6</v>
      </c>
      <c r="E55" s="24">
        <v>30.6</v>
      </c>
      <c r="F55" s="25"/>
      <c r="G55" s="25"/>
      <c r="H55" s="28"/>
      <c r="J55" s="27"/>
      <c r="K55" s="12"/>
    </row>
    <row r="56" spans="1:11" ht="30" x14ac:dyDescent="0.25">
      <c r="A56" s="20" t="s">
        <v>112</v>
      </c>
      <c r="B56" s="21" t="s">
        <v>45</v>
      </c>
      <c r="C56" s="22">
        <v>19344.599999999999</v>
      </c>
      <c r="D56" s="25">
        <v>20920.7</v>
      </c>
      <c r="E56" s="24">
        <v>20311.545170000001</v>
      </c>
      <c r="F56" s="25">
        <f t="shared" ref="F56:F64" si="16">E56/C56*100</f>
        <v>104.99852759943344</v>
      </c>
      <c r="G56" s="25">
        <f t="shared" ref="G56:G79" si="17">E56/D56*100</f>
        <v>97.088267457589851</v>
      </c>
      <c r="H56" s="26"/>
      <c r="J56" s="27"/>
      <c r="K56" s="12"/>
    </row>
    <row r="57" spans="1:11" ht="21" customHeight="1" x14ac:dyDescent="0.25">
      <c r="A57" s="20" t="s">
        <v>113</v>
      </c>
      <c r="B57" s="21" t="s">
        <v>46</v>
      </c>
      <c r="C57" s="22">
        <v>1432663.1</v>
      </c>
      <c r="D57" s="25">
        <v>1345360</v>
      </c>
      <c r="E57" s="24">
        <v>1296432.5967999999</v>
      </c>
      <c r="F57" s="25">
        <f t="shared" si="16"/>
        <v>90.491099882449674</v>
      </c>
      <c r="G57" s="25">
        <f t="shared" si="17"/>
        <v>96.363248260688579</v>
      </c>
      <c r="H57" s="28"/>
      <c r="J57" s="27"/>
      <c r="K57" s="12"/>
    </row>
    <row r="58" spans="1:11" s="4" customFormat="1" ht="18.75" x14ac:dyDescent="0.25">
      <c r="A58" s="13">
        <v>1000</v>
      </c>
      <c r="B58" s="14" t="s">
        <v>123</v>
      </c>
      <c r="C58" s="15">
        <f>C59+C60+C61+C62+C63</f>
        <v>4776418.3</v>
      </c>
      <c r="D58" s="15">
        <f t="shared" ref="D58:E58" si="18">D59+D60+D61+D62+D63</f>
        <v>5725607.9000000004</v>
      </c>
      <c r="E58" s="15">
        <f t="shared" si="18"/>
        <v>5694249.9578899993</v>
      </c>
      <c r="F58" s="17">
        <f t="shared" si="16"/>
        <v>119.2158977761642</v>
      </c>
      <c r="G58" s="17">
        <f t="shared" si="17"/>
        <v>99.452321174315813</v>
      </c>
      <c r="H58" s="18"/>
      <c r="J58" s="19"/>
      <c r="K58" s="12"/>
    </row>
    <row r="59" spans="1:11" ht="18.75" x14ac:dyDescent="0.25">
      <c r="A59" s="20">
        <v>1001</v>
      </c>
      <c r="B59" s="21" t="s">
        <v>47</v>
      </c>
      <c r="C59" s="22">
        <v>88150.2</v>
      </c>
      <c r="D59" s="25">
        <v>101535.2</v>
      </c>
      <c r="E59" s="24">
        <v>99656.2696</v>
      </c>
      <c r="F59" s="25">
        <f t="shared" si="16"/>
        <v>113.05280033397543</v>
      </c>
      <c r="G59" s="25">
        <f t="shared" si="17"/>
        <v>98.149478801440296</v>
      </c>
      <c r="H59" s="26"/>
      <c r="J59" s="27"/>
      <c r="K59" s="12"/>
    </row>
    <row r="60" spans="1:11" ht="18.75" x14ac:dyDescent="0.25">
      <c r="A60" s="20">
        <v>1002</v>
      </c>
      <c r="B60" s="21" t="s">
        <v>48</v>
      </c>
      <c r="C60" s="22">
        <v>224978</v>
      </c>
      <c r="D60" s="25">
        <v>270022.5</v>
      </c>
      <c r="E60" s="24">
        <v>267687.17994999996</v>
      </c>
      <c r="F60" s="25">
        <f t="shared" si="16"/>
        <v>118.98371394091865</v>
      </c>
      <c r="G60" s="25">
        <f t="shared" si="17"/>
        <v>99.135138719921486</v>
      </c>
      <c r="H60" s="28"/>
      <c r="J60" s="27"/>
      <c r="K60" s="12"/>
    </row>
    <row r="61" spans="1:11" ht="18.75" x14ac:dyDescent="0.25">
      <c r="A61" s="20">
        <v>1003</v>
      </c>
      <c r="B61" s="21" t="s">
        <v>49</v>
      </c>
      <c r="C61" s="22">
        <v>3801608</v>
      </c>
      <c r="D61" s="25">
        <v>4518941.2</v>
      </c>
      <c r="E61" s="24">
        <v>4498726.0554099996</v>
      </c>
      <c r="F61" s="25">
        <f t="shared" si="16"/>
        <v>118.33745234674377</v>
      </c>
      <c r="G61" s="25">
        <f t="shared" si="17"/>
        <v>99.552657498840645</v>
      </c>
      <c r="H61" s="28"/>
      <c r="J61" s="27"/>
      <c r="K61" s="12"/>
    </row>
    <row r="62" spans="1:11" ht="150" x14ac:dyDescent="0.25">
      <c r="A62" s="20">
        <v>1004</v>
      </c>
      <c r="B62" s="21" t="s">
        <v>50</v>
      </c>
      <c r="C62" s="22">
        <v>588758.1</v>
      </c>
      <c r="D62" s="25">
        <v>753641.2</v>
      </c>
      <c r="E62" s="24">
        <v>751075.74447999999</v>
      </c>
      <c r="F62" s="25">
        <f t="shared" si="16"/>
        <v>127.56949662008896</v>
      </c>
      <c r="G62" s="25">
        <f t="shared" si="17"/>
        <v>99.659591922522281</v>
      </c>
      <c r="H62" s="28" t="s">
        <v>153</v>
      </c>
      <c r="J62" s="27"/>
      <c r="K62" s="12"/>
    </row>
    <row r="63" spans="1:11" ht="18.75" x14ac:dyDescent="0.25">
      <c r="A63" s="20">
        <v>1006</v>
      </c>
      <c r="B63" s="21" t="s">
        <v>51</v>
      </c>
      <c r="C63" s="22">
        <v>72924</v>
      </c>
      <c r="D63" s="25">
        <v>81467.8</v>
      </c>
      <c r="E63" s="24">
        <v>77104.708450000006</v>
      </c>
      <c r="F63" s="25">
        <f t="shared" si="16"/>
        <v>105.7329664445176</v>
      </c>
      <c r="G63" s="25">
        <f t="shared" si="17"/>
        <v>94.644397479740462</v>
      </c>
      <c r="H63" s="28" t="s">
        <v>157</v>
      </c>
      <c r="J63" s="27"/>
      <c r="K63" s="12"/>
    </row>
    <row r="64" spans="1:11" s="4" customFormat="1" ht="18.75" x14ac:dyDescent="0.25">
      <c r="A64" s="13">
        <v>1100</v>
      </c>
      <c r="B64" s="14" t="s">
        <v>124</v>
      </c>
      <c r="C64" s="15">
        <f>C65+C66+C67+C68</f>
        <v>111401.59999999999</v>
      </c>
      <c r="D64" s="15">
        <f t="shared" ref="D64:E64" si="19">D65+D66+D67+D68</f>
        <v>941605.69999999984</v>
      </c>
      <c r="E64" s="15">
        <f t="shared" si="19"/>
        <v>910750.29902000015</v>
      </c>
      <c r="F64" s="17">
        <f t="shared" si="16"/>
        <v>817.53789803737129</v>
      </c>
      <c r="G64" s="17">
        <f t="shared" si="17"/>
        <v>96.72310809290984</v>
      </c>
      <c r="H64" s="18"/>
      <c r="J64" s="19"/>
      <c r="K64" s="12"/>
    </row>
    <row r="65" spans="1:11" ht="45" x14ac:dyDescent="0.25">
      <c r="A65" s="20">
        <v>1101</v>
      </c>
      <c r="B65" s="21" t="s">
        <v>52</v>
      </c>
      <c r="C65" s="22">
        <v>20985.3</v>
      </c>
      <c r="D65" s="25">
        <v>49167.7</v>
      </c>
      <c r="E65" s="24">
        <v>49669.284420000004</v>
      </c>
      <c r="F65" s="25"/>
      <c r="G65" s="25">
        <f t="shared" si="17"/>
        <v>101.02015026124876</v>
      </c>
      <c r="H65" s="28" t="s">
        <v>154</v>
      </c>
      <c r="J65" s="27"/>
      <c r="K65" s="12"/>
    </row>
    <row r="66" spans="1:11" ht="105" x14ac:dyDescent="0.25">
      <c r="A66" s="20">
        <v>1102</v>
      </c>
      <c r="B66" s="21" t="s">
        <v>53</v>
      </c>
      <c r="C66" s="22">
        <v>4814.8</v>
      </c>
      <c r="D66" s="25">
        <v>781433.2</v>
      </c>
      <c r="E66" s="24">
        <v>750667.34932000004</v>
      </c>
      <c r="F66" s="25">
        <f t="shared" ref="F66:F79" si="20">E66/C66*100</f>
        <v>15590.831380742711</v>
      </c>
      <c r="G66" s="25">
        <f t="shared" si="17"/>
        <v>96.062894348486878</v>
      </c>
      <c r="H66" s="28" t="s">
        <v>155</v>
      </c>
      <c r="J66" s="27"/>
      <c r="K66" s="12"/>
    </row>
    <row r="67" spans="1:11" ht="18.75" x14ac:dyDescent="0.25">
      <c r="A67" s="20">
        <v>1103</v>
      </c>
      <c r="B67" s="21" t="s">
        <v>54</v>
      </c>
      <c r="C67" s="22">
        <v>60744.2</v>
      </c>
      <c r="D67" s="25">
        <v>61825.1</v>
      </c>
      <c r="E67" s="24">
        <v>61411.46183</v>
      </c>
      <c r="F67" s="25">
        <f t="shared" si="20"/>
        <v>101.09847825800654</v>
      </c>
      <c r="G67" s="25">
        <f t="shared" si="17"/>
        <v>99.330954304966752</v>
      </c>
      <c r="H67" s="26"/>
      <c r="J67" s="27"/>
      <c r="K67" s="12"/>
    </row>
    <row r="68" spans="1:11" ht="45" x14ac:dyDescent="0.25">
      <c r="A68" s="20">
        <v>1105</v>
      </c>
      <c r="B68" s="21" t="s">
        <v>55</v>
      </c>
      <c r="C68" s="22">
        <v>24857.3</v>
      </c>
      <c r="D68" s="25">
        <v>49179.7</v>
      </c>
      <c r="E68" s="24">
        <v>49002.203450000001</v>
      </c>
      <c r="F68" s="25">
        <f t="shared" si="20"/>
        <v>197.13405498585931</v>
      </c>
      <c r="G68" s="25">
        <f t="shared" si="17"/>
        <v>99.639085740661287</v>
      </c>
      <c r="H68" s="28" t="s">
        <v>156</v>
      </c>
      <c r="J68" s="27"/>
      <c r="K68" s="12"/>
    </row>
    <row r="69" spans="1:11" s="4" customFormat="1" ht="18.75" x14ac:dyDescent="0.25">
      <c r="A69" s="13">
        <v>1200</v>
      </c>
      <c r="B69" s="14" t="s">
        <v>125</v>
      </c>
      <c r="C69" s="15">
        <f>C70+C71+C72</f>
        <v>70022</v>
      </c>
      <c r="D69" s="15">
        <f t="shared" ref="D69:E69" si="21">D70+D71+D72</f>
        <v>113641.7</v>
      </c>
      <c r="E69" s="15">
        <f t="shared" si="21"/>
        <v>111350.61412</v>
      </c>
      <c r="F69" s="17">
        <f t="shared" si="20"/>
        <v>159.02232743994745</v>
      </c>
      <c r="G69" s="17">
        <f t="shared" si="17"/>
        <v>97.983939099819878</v>
      </c>
      <c r="H69" s="18"/>
      <c r="J69" s="19"/>
      <c r="K69" s="12"/>
    </row>
    <row r="70" spans="1:11" ht="18.75" x14ac:dyDescent="0.25">
      <c r="A70" s="20">
        <v>1201</v>
      </c>
      <c r="B70" s="21" t="s">
        <v>56</v>
      </c>
      <c r="C70" s="22">
        <v>20750</v>
      </c>
      <c r="D70" s="25">
        <v>60079.8</v>
      </c>
      <c r="E70" s="24">
        <v>58775.97898</v>
      </c>
      <c r="F70" s="25">
        <f t="shared" si="20"/>
        <v>283.25773002409636</v>
      </c>
      <c r="G70" s="25">
        <f t="shared" si="17"/>
        <v>97.829851264484901</v>
      </c>
      <c r="H70" s="28"/>
      <c r="J70" s="27"/>
      <c r="K70" s="12"/>
    </row>
    <row r="71" spans="1:11" ht="18.75" x14ac:dyDescent="0.25">
      <c r="A71" s="20">
        <v>1202</v>
      </c>
      <c r="B71" s="21" t="s">
        <v>57</v>
      </c>
      <c r="C71" s="22">
        <v>37676.5</v>
      </c>
      <c r="D71" s="25">
        <v>37676.5</v>
      </c>
      <c r="E71" s="24">
        <v>36919.14733</v>
      </c>
      <c r="F71" s="25">
        <f t="shared" si="20"/>
        <v>97.989853967327107</v>
      </c>
      <c r="G71" s="25">
        <f t="shared" si="17"/>
        <v>97.989853967327107</v>
      </c>
      <c r="H71" s="26"/>
      <c r="J71" s="27"/>
      <c r="K71" s="12"/>
    </row>
    <row r="72" spans="1:11" ht="30" x14ac:dyDescent="0.25">
      <c r="A72" s="20">
        <v>1204</v>
      </c>
      <c r="B72" s="21" t="s">
        <v>58</v>
      </c>
      <c r="C72" s="22">
        <v>11595.5</v>
      </c>
      <c r="D72" s="25">
        <v>15885.4</v>
      </c>
      <c r="E72" s="24">
        <v>15655.487810000001</v>
      </c>
      <c r="F72" s="25">
        <f t="shared" si="20"/>
        <v>135.01347772842914</v>
      </c>
      <c r="G72" s="25">
        <f t="shared" si="17"/>
        <v>98.552682400191372</v>
      </c>
      <c r="H72" s="28"/>
      <c r="J72" s="27"/>
      <c r="K72" s="12"/>
    </row>
    <row r="73" spans="1:11" s="4" customFormat="1" ht="28.5" x14ac:dyDescent="0.25">
      <c r="A73" s="13">
        <v>1300</v>
      </c>
      <c r="B73" s="14" t="s">
        <v>126</v>
      </c>
      <c r="C73" s="15">
        <f>C74</f>
        <v>246346.3</v>
      </c>
      <c r="D73" s="15">
        <f t="shared" ref="D73:E73" si="22">D74</f>
        <v>167650.29999999999</v>
      </c>
      <c r="E73" s="15">
        <f t="shared" si="22"/>
        <v>151805.69099999999</v>
      </c>
      <c r="F73" s="17">
        <f t="shared" si="20"/>
        <v>61.62288250320789</v>
      </c>
      <c r="G73" s="17">
        <f t="shared" si="17"/>
        <v>90.549012438391102</v>
      </c>
      <c r="H73" s="18"/>
      <c r="J73" s="19"/>
      <c r="K73" s="12"/>
    </row>
    <row r="74" spans="1:11" ht="249.6" customHeight="1" x14ac:dyDescent="0.25">
      <c r="A74" s="20">
        <v>1301</v>
      </c>
      <c r="B74" s="21" t="s">
        <v>59</v>
      </c>
      <c r="C74" s="22">
        <v>246346.3</v>
      </c>
      <c r="D74" s="25">
        <v>167650.29999999999</v>
      </c>
      <c r="E74" s="24">
        <v>151805.69099999999</v>
      </c>
      <c r="F74" s="25">
        <f t="shared" si="20"/>
        <v>61.62288250320789</v>
      </c>
      <c r="G74" s="25">
        <f t="shared" si="17"/>
        <v>90.549012438391102</v>
      </c>
      <c r="H74" s="28" t="s">
        <v>143</v>
      </c>
      <c r="J74" s="27"/>
      <c r="K74" s="12"/>
    </row>
    <row r="75" spans="1:11" s="4" customFormat="1" ht="42.75" x14ac:dyDescent="0.25">
      <c r="A75" s="13">
        <v>1400</v>
      </c>
      <c r="B75" s="14" t="s">
        <v>127</v>
      </c>
      <c r="C75" s="15">
        <f>C76+C77+C78</f>
        <v>1074822.1000000001</v>
      </c>
      <c r="D75" s="15">
        <f t="shared" ref="D75:E75" si="23">D76+D77+D78</f>
        <v>1274817.5</v>
      </c>
      <c r="E75" s="15">
        <f t="shared" si="23"/>
        <v>1240467.024</v>
      </c>
      <c r="F75" s="17">
        <f t="shared" si="20"/>
        <v>115.41138054381277</v>
      </c>
      <c r="G75" s="17">
        <f t="shared" si="17"/>
        <v>97.305459330453175</v>
      </c>
      <c r="H75" s="18"/>
      <c r="J75" s="19"/>
      <c r="K75" s="12"/>
    </row>
    <row r="76" spans="1:11" ht="45" x14ac:dyDescent="0.25">
      <c r="A76" s="20">
        <v>1401</v>
      </c>
      <c r="B76" s="21" t="s">
        <v>60</v>
      </c>
      <c r="C76" s="22">
        <v>610116.4</v>
      </c>
      <c r="D76" s="25">
        <v>610116.4</v>
      </c>
      <c r="E76" s="24">
        <v>610116.4</v>
      </c>
      <c r="F76" s="25">
        <f t="shared" si="20"/>
        <v>100</v>
      </c>
      <c r="G76" s="25">
        <f t="shared" si="17"/>
        <v>100</v>
      </c>
      <c r="H76" s="26"/>
      <c r="J76" s="27"/>
      <c r="K76" s="12"/>
    </row>
    <row r="77" spans="1:11" ht="105" x14ac:dyDescent="0.25">
      <c r="A77" s="20">
        <v>1402</v>
      </c>
      <c r="B77" s="21" t="s">
        <v>61</v>
      </c>
      <c r="C77" s="22">
        <v>131848.4</v>
      </c>
      <c r="D77" s="25">
        <v>282313.5</v>
      </c>
      <c r="E77" s="24">
        <v>250313.47</v>
      </c>
      <c r="F77" s="25">
        <f t="shared" si="20"/>
        <v>189.84945589024974</v>
      </c>
      <c r="G77" s="25">
        <f t="shared" si="17"/>
        <v>88.6650726940086</v>
      </c>
      <c r="H77" s="28" t="s">
        <v>144</v>
      </c>
      <c r="J77" s="27"/>
      <c r="K77" s="12"/>
    </row>
    <row r="78" spans="1:11" ht="48" customHeight="1" x14ac:dyDescent="0.25">
      <c r="A78" s="20">
        <v>1403</v>
      </c>
      <c r="B78" s="21" t="s">
        <v>62</v>
      </c>
      <c r="C78" s="22">
        <v>332857.3</v>
      </c>
      <c r="D78" s="25">
        <v>382387.6</v>
      </c>
      <c r="E78" s="24">
        <v>380037.15399999998</v>
      </c>
      <c r="F78" s="25">
        <f t="shared" si="20"/>
        <v>114.17419837269604</v>
      </c>
      <c r="G78" s="25">
        <f t="shared" si="17"/>
        <v>99.385323687274379</v>
      </c>
      <c r="H78" s="28" t="s">
        <v>145</v>
      </c>
      <c r="J78" s="27"/>
      <c r="K78" s="12"/>
    </row>
    <row r="79" spans="1:11" s="4" customFormat="1" ht="18.75" x14ac:dyDescent="0.25">
      <c r="A79" s="13"/>
      <c r="B79" s="16" t="s">
        <v>63</v>
      </c>
      <c r="C79" s="15">
        <f>C3+C13+C16+C21+C31+C36+C39+C48+C51+C58+C64+C69+C73+C75</f>
        <v>18238188.400000006</v>
      </c>
      <c r="D79" s="15">
        <f t="shared" ref="D79:E79" si="24">D3+D13+D16+D21+D31+D36+D39+D48+D51+D58+D64+D69+D73+D75</f>
        <v>22608670.400000002</v>
      </c>
      <c r="E79" s="15">
        <f t="shared" si="24"/>
        <v>21764642.32748</v>
      </c>
      <c r="F79" s="17">
        <f t="shared" si="20"/>
        <v>119.33554939853562</v>
      </c>
      <c r="G79" s="17">
        <f t="shared" si="17"/>
        <v>96.266794740304576</v>
      </c>
      <c r="H79" s="18"/>
      <c r="J79" s="19"/>
      <c r="K79" s="12"/>
    </row>
    <row r="80" spans="1:11" ht="20.25" customHeight="1" x14ac:dyDescent="0.25">
      <c r="A80" s="5" t="s">
        <v>2</v>
      </c>
      <c r="B80" s="32"/>
      <c r="C80" s="33"/>
      <c r="D80" s="33"/>
      <c r="E80" s="34"/>
      <c r="F80" s="35"/>
      <c r="G80" s="35"/>
      <c r="H80" s="6"/>
      <c r="J80" s="27"/>
      <c r="K80" s="12"/>
    </row>
    <row r="81" spans="10:11" ht="18.75" x14ac:dyDescent="0.25">
      <c r="J81" s="27"/>
      <c r="K81" s="12"/>
    </row>
    <row r="82" spans="10:11" ht="18.75" x14ac:dyDescent="0.25">
      <c r="J82" s="27"/>
      <c r="K82" s="12"/>
    </row>
  </sheetData>
  <mergeCells count="1">
    <mergeCell ref="A1:H1"/>
  </mergeCells>
  <pageMargins left="0.70866141732283472" right="0.70866141732283472" top="0.74803149606299213" bottom="0.74803149606299213" header="0.31496062992125984" footer="0.31496062992125984"/>
  <pageSetup paperSize="9" scale="75" fitToHeight="0" orientation="landscape" r:id="rId1"/>
  <headerFooter>
    <oddFooter>&amp;C&amp;"Times New Roman,обычный"&amp;P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view="pageBreakPreview" zoomScale="60" zoomScaleNormal="68" workbookViewId="0">
      <selection activeCell="Q4" sqref="Q4"/>
    </sheetView>
  </sheetViews>
  <sheetFormatPr defaultColWidth="8.85546875" defaultRowHeight="15" x14ac:dyDescent="0.25"/>
  <cols>
    <col min="1" max="1" width="6.28515625" style="7" customWidth="1"/>
    <col min="2" max="2" width="71" style="58" customWidth="1"/>
    <col min="3" max="3" width="17.7109375" style="8" customWidth="1"/>
    <col min="4" max="4" width="17.28515625" style="8" customWidth="1"/>
    <col min="5" max="5" width="15.140625" style="9" customWidth="1"/>
    <col min="6" max="6" width="14.28515625" style="9" customWidth="1"/>
    <col min="7" max="7" width="12.7109375" style="9" customWidth="1"/>
    <col min="8" max="8" width="86.7109375" style="58" customWidth="1"/>
    <col min="9" max="16384" width="8.85546875" style="2"/>
  </cols>
  <sheetData>
    <row r="1" spans="1:11" ht="30" customHeight="1" thickBot="1" x14ac:dyDescent="0.3">
      <c r="A1" s="38" t="s">
        <v>159</v>
      </c>
      <c r="B1" s="39"/>
      <c r="C1" s="39"/>
      <c r="D1" s="39"/>
      <c r="E1" s="39"/>
      <c r="F1" s="39"/>
      <c r="G1" s="39"/>
      <c r="H1" s="39"/>
      <c r="I1" s="1"/>
      <c r="J1" s="1"/>
      <c r="K1" s="1"/>
    </row>
    <row r="2" spans="1:11" ht="101.25" customHeight="1" thickBot="1" x14ac:dyDescent="0.3">
      <c r="A2" s="40" t="s">
        <v>5</v>
      </c>
      <c r="B2" s="41" t="s">
        <v>160</v>
      </c>
      <c r="C2" s="40" t="s">
        <v>134</v>
      </c>
      <c r="D2" s="40" t="s">
        <v>161</v>
      </c>
      <c r="E2" s="40" t="s">
        <v>133</v>
      </c>
      <c r="F2" s="40" t="s">
        <v>3</v>
      </c>
      <c r="G2" s="40" t="s">
        <v>4</v>
      </c>
      <c r="H2" s="41" t="s">
        <v>1</v>
      </c>
      <c r="I2" s="1"/>
      <c r="J2" s="1"/>
      <c r="K2" s="1"/>
    </row>
    <row r="3" spans="1:11" s="4" customFormat="1" ht="171.75" customHeight="1" thickBot="1" x14ac:dyDescent="0.3">
      <c r="A3" s="42" t="s">
        <v>162</v>
      </c>
      <c r="B3" s="43" t="s">
        <v>163</v>
      </c>
      <c r="C3" s="44">
        <v>884804.8</v>
      </c>
      <c r="D3" s="45">
        <v>1109540.8999999999</v>
      </c>
      <c r="E3" s="45">
        <v>1146745.3</v>
      </c>
      <c r="F3" s="46">
        <f>E3/C3*100</f>
        <v>129.60432628756081</v>
      </c>
      <c r="G3" s="46">
        <f>E3/D3*100</f>
        <v>103.35313461630844</v>
      </c>
      <c r="H3" s="47" t="s">
        <v>164</v>
      </c>
    </row>
    <row r="4" spans="1:11" ht="177.75" customHeight="1" thickBot="1" x14ac:dyDescent="0.3">
      <c r="A4" s="42" t="s">
        <v>165</v>
      </c>
      <c r="B4" s="43" t="s">
        <v>166</v>
      </c>
      <c r="C4" s="44">
        <v>2168176</v>
      </c>
      <c r="D4" s="45">
        <v>2550233.2000000002</v>
      </c>
      <c r="E4" s="45">
        <v>2530319.9</v>
      </c>
      <c r="F4" s="46">
        <f t="shared" ref="F4:F22" si="0">E4/C4*100</f>
        <v>116.70269848942152</v>
      </c>
      <c r="G4" s="46">
        <f t="shared" ref="G4:G22" si="1">E4/D4*100</f>
        <v>99.219157683305184</v>
      </c>
      <c r="H4" s="47" t="s">
        <v>167</v>
      </c>
    </row>
    <row r="5" spans="1:11" ht="58.5" customHeight="1" thickBot="1" x14ac:dyDescent="0.3">
      <c r="A5" s="42" t="s">
        <v>168</v>
      </c>
      <c r="B5" s="43" t="s">
        <v>169</v>
      </c>
      <c r="C5" s="44">
        <v>25407.5</v>
      </c>
      <c r="D5" s="45">
        <v>566616.1</v>
      </c>
      <c r="E5" s="45">
        <v>565976.30000000005</v>
      </c>
      <c r="F5" s="46">
        <f t="shared" si="0"/>
        <v>2227.595395060514</v>
      </c>
      <c r="G5" s="46">
        <f t="shared" si="1"/>
        <v>99.88708404155831</v>
      </c>
      <c r="H5" s="47"/>
    </row>
    <row r="6" spans="1:11" ht="114.75" customHeight="1" thickBot="1" x14ac:dyDescent="0.3">
      <c r="A6" s="42" t="s">
        <v>170</v>
      </c>
      <c r="B6" s="43" t="s">
        <v>171</v>
      </c>
      <c r="C6" s="44">
        <v>1367421</v>
      </c>
      <c r="D6" s="45">
        <v>1490247.7</v>
      </c>
      <c r="E6" s="45">
        <v>1432577.3</v>
      </c>
      <c r="F6" s="46">
        <f t="shared" si="0"/>
        <v>104.76490415168409</v>
      </c>
      <c r="G6" s="46">
        <f t="shared" si="1"/>
        <v>96.130146686352887</v>
      </c>
      <c r="H6" s="47" t="s">
        <v>172</v>
      </c>
    </row>
    <row r="7" spans="1:11" ht="48" customHeight="1" thickBot="1" x14ac:dyDescent="0.3">
      <c r="A7" s="42" t="s">
        <v>173</v>
      </c>
      <c r="B7" s="43" t="s">
        <v>174</v>
      </c>
      <c r="C7" s="44">
        <v>2519893.9</v>
      </c>
      <c r="D7" s="45">
        <v>2678913.2000000002</v>
      </c>
      <c r="E7" s="45">
        <v>2647556.7999999998</v>
      </c>
      <c r="F7" s="46">
        <f t="shared" si="0"/>
        <v>105.06620139840015</v>
      </c>
      <c r="G7" s="46">
        <f t="shared" si="1"/>
        <v>98.829510414895111</v>
      </c>
      <c r="H7" s="48"/>
    </row>
    <row r="8" spans="1:11" ht="234.75" customHeight="1" thickBot="1" x14ac:dyDescent="0.3">
      <c r="A8" s="42" t="s">
        <v>175</v>
      </c>
      <c r="B8" s="43" t="s">
        <v>176</v>
      </c>
      <c r="C8" s="44">
        <v>73496</v>
      </c>
      <c r="D8" s="45">
        <v>79381.399999999994</v>
      </c>
      <c r="E8" s="45">
        <v>77138.2</v>
      </c>
      <c r="F8" s="46">
        <f t="shared" si="0"/>
        <v>104.95564384456297</v>
      </c>
      <c r="G8" s="46">
        <f t="shared" si="1"/>
        <v>97.174149107977442</v>
      </c>
      <c r="H8" s="47" t="s">
        <v>177</v>
      </c>
    </row>
    <row r="9" spans="1:11" ht="236.25" customHeight="1" thickBot="1" x14ac:dyDescent="0.3">
      <c r="A9" s="42" t="s">
        <v>178</v>
      </c>
      <c r="B9" s="43" t="s">
        <v>179</v>
      </c>
      <c r="C9" s="44">
        <v>238753.9</v>
      </c>
      <c r="D9" s="45">
        <v>744638</v>
      </c>
      <c r="E9" s="45">
        <v>744543</v>
      </c>
      <c r="F9" s="46">
        <f t="shared" si="0"/>
        <v>311.8453771854617</v>
      </c>
      <c r="G9" s="46">
        <f t="shared" si="1"/>
        <v>99.987242123018163</v>
      </c>
      <c r="H9" s="47" t="s">
        <v>180</v>
      </c>
    </row>
    <row r="10" spans="1:11" ht="216" customHeight="1" thickBot="1" x14ac:dyDescent="0.3">
      <c r="A10" s="42" t="s">
        <v>181</v>
      </c>
      <c r="B10" s="43" t="s">
        <v>182</v>
      </c>
      <c r="C10" s="44">
        <v>60292.2</v>
      </c>
      <c r="D10" s="45">
        <v>161086.70000000001</v>
      </c>
      <c r="E10" s="45">
        <v>123064.1</v>
      </c>
      <c r="F10" s="46">
        <f t="shared" si="0"/>
        <v>204.11280397796068</v>
      </c>
      <c r="G10" s="46">
        <f t="shared" si="1"/>
        <v>76.396189132932761</v>
      </c>
      <c r="H10" s="47" t="s">
        <v>183</v>
      </c>
    </row>
    <row r="11" spans="1:11" ht="333.75" customHeight="1" thickBot="1" x14ac:dyDescent="0.3">
      <c r="A11" s="42" t="s">
        <v>184</v>
      </c>
      <c r="B11" s="43" t="s">
        <v>185</v>
      </c>
      <c r="C11" s="44">
        <v>4284294.5</v>
      </c>
      <c r="D11" s="45">
        <v>4867474.9000000004</v>
      </c>
      <c r="E11" s="45">
        <v>4744919.2</v>
      </c>
      <c r="F11" s="46">
        <f t="shared" si="0"/>
        <v>110.75147144996687</v>
      </c>
      <c r="G11" s="46">
        <f t="shared" si="1"/>
        <v>97.482150344524626</v>
      </c>
      <c r="H11" s="47" t="s">
        <v>186</v>
      </c>
    </row>
    <row r="12" spans="1:11" ht="222" customHeight="1" thickBot="1" x14ac:dyDescent="0.3">
      <c r="A12" s="42" t="s">
        <v>187</v>
      </c>
      <c r="B12" s="43" t="s">
        <v>188</v>
      </c>
      <c r="C12" s="44">
        <v>4086311.9</v>
      </c>
      <c r="D12" s="45">
        <v>4247568.5999999996</v>
      </c>
      <c r="E12" s="45">
        <v>3916013.3</v>
      </c>
      <c r="F12" s="46">
        <f t="shared" si="0"/>
        <v>95.832462030125498</v>
      </c>
      <c r="G12" s="46">
        <f t="shared" si="1"/>
        <v>92.19423319025384</v>
      </c>
      <c r="H12" s="47" t="s">
        <v>183</v>
      </c>
    </row>
    <row r="13" spans="1:11" s="4" customFormat="1" ht="164.25" customHeight="1" thickBot="1" x14ac:dyDescent="0.3">
      <c r="A13" s="42" t="s">
        <v>189</v>
      </c>
      <c r="B13" s="43" t="s">
        <v>190</v>
      </c>
      <c r="C13" s="44">
        <v>166172.1</v>
      </c>
      <c r="D13" s="45">
        <v>968992</v>
      </c>
      <c r="E13" s="45">
        <v>938136.7</v>
      </c>
      <c r="F13" s="46">
        <f t="shared" si="0"/>
        <v>564.55728729431712</v>
      </c>
      <c r="G13" s="46">
        <f t="shared" si="1"/>
        <v>96.815732224827443</v>
      </c>
      <c r="H13" s="47" t="s">
        <v>191</v>
      </c>
    </row>
    <row r="14" spans="1:11" ht="405.75" thickBot="1" x14ac:dyDescent="0.3">
      <c r="A14" s="42" t="s">
        <v>192</v>
      </c>
      <c r="B14" s="43" t="s">
        <v>193</v>
      </c>
      <c r="C14" s="44">
        <v>221801.60000000001</v>
      </c>
      <c r="D14" s="45">
        <v>428197</v>
      </c>
      <c r="E14" s="45">
        <v>424984.4</v>
      </c>
      <c r="F14" s="46">
        <f t="shared" si="0"/>
        <v>191.60565117654698</v>
      </c>
      <c r="G14" s="46">
        <f t="shared" si="1"/>
        <v>99.24973785430538</v>
      </c>
      <c r="H14" s="47" t="s">
        <v>194</v>
      </c>
    </row>
    <row r="15" spans="1:11" ht="188.25" customHeight="1" thickBot="1" x14ac:dyDescent="0.3">
      <c r="A15" s="42" t="s">
        <v>195</v>
      </c>
      <c r="B15" s="43" t="s">
        <v>196</v>
      </c>
      <c r="C15" s="44">
        <v>215033.5</v>
      </c>
      <c r="D15" s="45">
        <v>201892.2</v>
      </c>
      <c r="E15" s="45">
        <v>198065.1</v>
      </c>
      <c r="F15" s="46">
        <f t="shared" si="0"/>
        <v>92.108950465857646</v>
      </c>
      <c r="G15" s="46">
        <f t="shared" si="1"/>
        <v>98.104384419011723</v>
      </c>
      <c r="H15" s="47" t="s">
        <v>197</v>
      </c>
    </row>
    <row r="16" spans="1:11" s="4" customFormat="1" ht="99.75" customHeight="1" thickBot="1" x14ac:dyDescent="0.3">
      <c r="A16" s="42" t="s">
        <v>198</v>
      </c>
      <c r="B16" s="43" t="s">
        <v>199</v>
      </c>
      <c r="C16" s="44">
        <v>24696.400000000001</v>
      </c>
      <c r="D16" s="45">
        <v>35492.1</v>
      </c>
      <c r="E16" s="45">
        <v>35122</v>
      </c>
      <c r="F16" s="46">
        <f t="shared" si="0"/>
        <v>142.21505968481236</v>
      </c>
      <c r="G16" s="46">
        <f t="shared" si="1"/>
        <v>98.957232736299076</v>
      </c>
      <c r="H16" s="47" t="s">
        <v>200</v>
      </c>
    </row>
    <row r="17" spans="1:8" ht="78.75" customHeight="1" thickBot="1" x14ac:dyDescent="0.3">
      <c r="A17" s="42" t="s">
        <v>201</v>
      </c>
      <c r="B17" s="43" t="s">
        <v>202</v>
      </c>
      <c r="C17" s="44">
        <v>439315.5</v>
      </c>
      <c r="D17" s="45">
        <v>581490.1</v>
      </c>
      <c r="E17" s="45">
        <v>581238.30000000005</v>
      </c>
      <c r="F17" s="46">
        <f t="shared" si="0"/>
        <v>132.30543880195441</v>
      </c>
      <c r="G17" s="46">
        <f t="shared" si="1"/>
        <v>99.956697457102024</v>
      </c>
      <c r="H17" s="47" t="s">
        <v>203</v>
      </c>
    </row>
    <row r="18" spans="1:8" ht="32.25" thickBot="1" x14ac:dyDescent="0.3">
      <c r="A18" s="42" t="s">
        <v>204</v>
      </c>
      <c r="B18" s="43" t="s">
        <v>205</v>
      </c>
      <c r="C18" s="44">
        <v>14403.8</v>
      </c>
      <c r="D18" s="45">
        <v>14391</v>
      </c>
      <c r="E18" s="45">
        <v>14016</v>
      </c>
      <c r="F18" s="46">
        <f t="shared" si="0"/>
        <v>97.307654924394953</v>
      </c>
      <c r="G18" s="46">
        <f t="shared" si="1"/>
        <v>97.394204711277894</v>
      </c>
      <c r="H18" s="48"/>
    </row>
    <row r="19" spans="1:8" ht="32.25" thickBot="1" x14ac:dyDescent="0.3">
      <c r="A19" s="42" t="s">
        <v>206</v>
      </c>
      <c r="B19" s="43" t="s">
        <v>207</v>
      </c>
      <c r="C19" s="44">
        <v>77895.5</v>
      </c>
      <c r="D19" s="45">
        <v>78383.7</v>
      </c>
      <c r="E19" s="45">
        <v>77678.2</v>
      </c>
      <c r="F19" s="46">
        <f t="shared" si="0"/>
        <v>99.721036516871962</v>
      </c>
      <c r="G19" s="46">
        <f t="shared" si="1"/>
        <v>99.099940421286576</v>
      </c>
      <c r="H19" s="48" t="s">
        <v>208</v>
      </c>
    </row>
    <row r="20" spans="1:8" ht="143.44999999999999" customHeight="1" thickBot="1" x14ac:dyDescent="0.3">
      <c r="A20" s="42" t="s">
        <v>209</v>
      </c>
      <c r="B20" s="43" t="s">
        <v>210</v>
      </c>
      <c r="C20" s="44">
        <v>68665.7</v>
      </c>
      <c r="D20" s="45">
        <v>175963.9</v>
      </c>
      <c r="E20" s="45">
        <v>175963.9</v>
      </c>
      <c r="F20" s="46">
        <f t="shared" si="0"/>
        <v>256.26171436394009</v>
      </c>
      <c r="G20" s="46">
        <f t="shared" si="1"/>
        <v>100</v>
      </c>
      <c r="H20" s="47"/>
    </row>
    <row r="21" spans="1:8" s="4" customFormat="1" ht="32.25" thickBot="1" x14ac:dyDescent="0.3">
      <c r="A21" s="42" t="s">
        <v>211</v>
      </c>
      <c r="B21" s="43" t="s">
        <v>212</v>
      </c>
      <c r="C21" s="44">
        <v>100</v>
      </c>
      <c r="D21" s="45">
        <v>100</v>
      </c>
      <c r="E21" s="45">
        <v>90.9</v>
      </c>
      <c r="F21" s="46">
        <f t="shared" si="0"/>
        <v>90.9</v>
      </c>
      <c r="G21" s="46">
        <f t="shared" si="1"/>
        <v>90.9</v>
      </c>
      <c r="H21" s="47"/>
    </row>
    <row r="22" spans="1:8" ht="214.15" customHeight="1" thickBot="1" x14ac:dyDescent="0.3">
      <c r="A22" s="42" t="s">
        <v>213</v>
      </c>
      <c r="B22" s="43" t="s">
        <v>214</v>
      </c>
      <c r="C22" s="44">
        <v>260</v>
      </c>
      <c r="D22" s="45">
        <v>360</v>
      </c>
      <c r="E22" s="45">
        <v>278</v>
      </c>
      <c r="F22" s="46">
        <f t="shared" si="0"/>
        <v>106.92307692307692</v>
      </c>
      <c r="G22" s="46">
        <f t="shared" si="1"/>
        <v>77.222222222222229</v>
      </c>
      <c r="H22" s="47" t="s">
        <v>215</v>
      </c>
    </row>
    <row r="23" spans="1:8" s="4" customFormat="1" ht="15" customHeight="1" thickBot="1" x14ac:dyDescent="0.3">
      <c r="A23" s="49"/>
      <c r="B23" s="50" t="s">
        <v>216</v>
      </c>
      <c r="C23" s="51">
        <v>16909251.800000001</v>
      </c>
      <c r="D23" s="51">
        <v>20980962.5</v>
      </c>
      <c r="E23" s="51">
        <v>18469039.600000001</v>
      </c>
      <c r="F23" s="52">
        <v>109.2</v>
      </c>
      <c r="G23" s="52">
        <v>88</v>
      </c>
      <c r="H23" s="53"/>
    </row>
    <row r="24" spans="1:8" ht="20.25" customHeight="1" x14ac:dyDescent="0.25">
      <c r="A24" s="54"/>
      <c r="B24" s="55"/>
      <c r="C24" s="33"/>
      <c r="D24" s="33"/>
      <c r="E24" s="35"/>
      <c r="F24" s="35"/>
      <c r="G24" s="35"/>
      <c r="H24" s="55"/>
    </row>
    <row r="25" spans="1:8" ht="30" customHeight="1" x14ac:dyDescent="0.25">
      <c r="A25" s="56"/>
      <c r="B25" s="57"/>
      <c r="C25" s="57"/>
      <c r="D25" s="57"/>
      <c r="E25" s="57"/>
      <c r="F25" s="57"/>
      <c r="G25" s="57"/>
      <c r="H25" s="57"/>
    </row>
    <row r="26" spans="1:8" x14ac:dyDescent="0.25">
      <c r="D26" s="59"/>
    </row>
  </sheetData>
  <mergeCells count="2">
    <mergeCell ref="A1:H1"/>
    <mergeCell ref="A25:H25"/>
  </mergeCells>
  <pageMargins left="0.70866141732283472" right="0.70866141732283472" top="0.74803149606299213" bottom="0.74803149606299213" header="0.31496062992125984" footer="0.31496062992125984"/>
  <pageSetup paperSize="9" scale="54" fitToHeight="0" orientation="landscape" r:id="rId1"/>
  <headerFooter>
    <oddFooter>&amp;C&amp;"Times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ФКР (2)</vt:lpstr>
      <vt:lpstr>Программы</vt:lpstr>
      <vt:lpstr>Программы!Заголовки_для_печати</vt:lpstr>
      <vt:lpstr>'ФКР (2)'!Заголовки_для_печати</vt:lpstr>
      <vt:lpstr>Программы!Область_печати</vt:lpstr>
      <vt:lpstr>'ФКР (2)'!Область_печати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2017-05-04T07:34:18Z</cp:lastPrinted>
  <dcterms:created xsi:type="dcterms:W3CDTF">2006-09-16T00:00:00Z</dcterms:created>
  <dcterms:modified xsi:type="dcterms:W3CDTF">2018-06-18T08:23:03Z</dcterms:modified>
</cp:coreProperties>
</file>