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осударственные услуги" sheetId="4" r:id="rId1"/>
    <sheet name="Лист1" sheetId="6" r:id="rId2"/>
  </sheets>
  <definedNames>
    <definedName name="_xlnm.Print_Area" localSheetId="0">'Государственные услуги'!$A$1:$J$189</definedName>
  </definedNames>
  <calcPr calcId="144525"/>
  <fileRecoveryPr repairLoad="1"/>
</workbook>
</file>

<file path=xl/calcChain.xml><?xml version="1.0" encoding="utf-8"?>
<calcChain xmlns="http://schemas.openxmlformats.org/spreadsheetml/2006/main">
  <c r="J189" i="4" l="1"/>
  <c r="J153" i="4"/>
  <c r="I153" i="4"/>
  <c r="M129" i="4"/>
  <c r="I189" i="4"/>
  <c r="I188" i="4" l="1"/>
  <c r="J188" i="4"/>
  <c r="J176" i="4" l="1"/>
  <c r="I176" i="4"/>
  <c r="J121" i="4" l="1"/>
  <c r="I121" i="4"/>
  <c r="J118" i="4" l="1"/>
  <c r="I118" i="4"/>
  <c r="J98" i="4"/>
  <c r="I98" i="4"/>
  <c r="J75" i="4" l="1"/>
  <c r="I75" i="4"/>
  <c r="J64" i="4" l="1"/>
  <c r="I64" i="4"/>
  <c r="J59" i="4" l="1"/>
  <c r="I59" i="4"/>
  <c r="J54" i="4" l="1"/>
  <c r="I54" i="4"/>
  <c r="J45" i="4" l="1"/>
  <c r="I45" i="4"/>
  <c r="I19" i="4"/>
  <c r="J18" i="4"/>
  <c r="J17" i="4"/>
  <c r="J19" i="4" s="1"/>
  <c r="J12" i="4"/>
  <c r="I12" i="4"/>
  <c r="J6" i="4"/>
  <c r="I6" i="4"/>
</calcChain>
</file>

<file path=xl/sharedStrings.xml><?xml version="1.0" encoding="utf-8"?>
<sst xmlns="http://schemas.openxmlformats.org/spreadsheetml/2006/main" count="645" uniqueCount="410">
  <si>
    <t>Код бюджетной классификации</t>
  </si>
  <si>
    <t>№ п/п</t>
  </si>
  <si>
    <t>Наименование государственной услуги (работы)</t>
  </si>
  <si>
    <t>Показатели, характеризующие объем государственной услуги (работы)</t>
  </si>
  <si>
    <t>Объем субсидий на финансовое обеспечение оказания государственных услуг (выполнения работ), тыс. руб.</t>
  </si>
  <si>
    <t>Показатель, характеризующий объем государственной услуги (работы)</t>
  </si>
  <si>
    <t>Единица измерения (по ОКЕИ)</t>
  </si>
  <si>
    <t xml:space="preserve">Реестровый номер из базового перечня услуг (работ) </t>
  </si>
  <si>
    <t>План на    2017 год</t>
  </si>
  <si>
    <t>Отчет за 2017 год</t>
  </si>
  <si>
    <t>Сведения о выполнении государственными учреждениями Карачаево-Черкесской Республики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2017 год</t>
  </si>
  <si>
    <t>План на  2017 год по Закону КЧР ОТ 23.12.2016 №92-РЗ (уточненный)</t>
  </si>
  <si>
    <t>910000000120000480911Г48000300100001001101101</t>
  </si>
  <si>
    <t>число слушателей (должностные лица и специалисты ГО и РСЧС,преподаватели ОБЖ)</t>
  </si>
  <si>
    <t>чел.</t>
  </si>
  <si>
    <t>03091860194500611241</t>
  </si>
  <si>
    <t xml:space="preserve">Итого по министерству </t>
  </si>
  <si>
    <t>Министерство КЧР по делам национальностей,массовым коммуникациям и печати</t>
  </si>
  <si>
    <t>Осуществление издательской деятельности</t>
  </si>
  <si>
    <t>221101Ф.99.0.АЗ11АА00002</t>
  </si>
  <si>
    <t>объем тиража</t>
  </si>
  <si>
    <t>80912020610297200611</t>
  </si>
  <si>
    <t>221101Ф.99.0.АЗ11АА00003</t>
  </si>
  <si>
    <t>80912020610297110611</t>
  </si>
  <si>
    <t>80912020610297100611</t>
  </si>
  <si>
    <t>80912020610297300611</t>
  </si>
  <si>
    <t>Финансово-Хозяйственное управление Главы и Правительства КЧР</t>
  </si>
  <si>
    <t xml:space="preserve">Управление КЧР по обеспечению мероприятий гражданской обороны, предупреждений и ликвидации чрезвычайных ситуаций и пожарной безопасности </t>
  </si>
  <si>
    <t>Автотранспортное обслуживание потребителей</t>
  </si>
  <si>
    <t>15023100200000000007100</t>
  </si>
  <si>
    <t>Организация транспортного обслуживания в натур.выражении</t>
  </si>
  <si>
    <t>автосмена</t>
  </si>
  <si>
    <t>83401137040091000611</t>
  </si>
  <si>
    <t>Выполнение работ по содержанию и эксплуатации административных зданий</t>
  </si>
  <si>
    <t>28058000200000001009100</t>
  </si>
  <si>
    <t>Эксплуатация и надлежащее содержание здания и помещений в натур.выражении</t>
  </si>
  <si>
    <t>кв.метр</t>
  </si>
  <si>
    <t>Организация общественного питания</t>
  </si>
  <si>
    <t>01002000100000000005100</t>
  </si>
  <si>
    <t>Организация общественного питания в натур.виде</t>
  </si>
  <si>
    <t>рабочая смена</t>
  </si>
  <si>
    <t>Обеспечение деятельности гостиницы</t>
  </si>
  <si>
    <t>28058000100000001000100</t>
  </si>
  <si>
    <t>Обеспечение деятельности гостиницы в натур.виде</t>
  </si>
  <si>
    <t>Обслуживание спортивно-оздоровительной базы</t>
  </si>
  <si>
    <t>28058000300000001008100</t>
  </si>
  <si>
    <t>Обеспечение деятельности С-ОБ в натур.виде</t>
  </si>
  <si>
    <t>Министерство промышленности и торговли Карачаево-Черкесской Республики</t>
  </si>
  <si>
    <t>«Организация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услуг»</t>
  </si>
  <si>
    <t>Количество услуг</t>
  </si>
  <si>
    <t>Уровень удовлетворенности граждан качеством предоставления государственных и муниципальных услуг</t>
  </si>
  <si>
    <t>«Техническое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инфраструктуры»</t>
  </si>
  <si>
    <t>ИС обеспечения специальной деятельности:</t>
  </si>
  <si>
    <t xml:space="preserve">Количество пользователей, </t>
  </si>
  <si>
    <t>Количество учетных записей,</t>
  </si>
  <si>
    <t xml:space="preserve">Количество ИС обеспечения специальной деятельности, </t>
  </si>
  <si>
    <t>Компоненты инфраструктуры электронного правительства:</t>
  </si>
  <si>
    <t>Количество типовых компонентов ИТКИ</t>
  </si>
  <si>
    <t>Количество компонентов инфраструктуры электронного правительства</t>
  </si>
  <si>
    <t>«Предоставление программного обеспечения, инженерной, вычислительной и информационно-телекоммуникационной инфраструктуры, в том числе на основе «облачных технологий»</t>
  </si>
  <si>
    <t>Виды ПО: прикладное</t>
  </si>
  <si>
    <t>Количество рабочих станций,</t>
  </si>
  <si>
    <t xml:space="preserve">Количество периферийного и специализированного оборудования, используемого вне рабочих станций, </t>
  </si>
  <si>
    <t xml:space="preserve">Количество общесистемного ПО, </t>
  </si>
  <si>
    <t>Количество прикладного ПО</t>
  </si>
  <si>
    <t>Виды ПО: телекоммуникационное оборудование</t>
  </si>
  <si>
    <t xml:space="preserve">Количество телекоммуникационного оборудования, </t>
  </si>
  <si>
    <t>Количество автоматических компьютерных телефонных станций, средств IP-телефонии,</t>
  </si>
  <si>
    <t>Виды ПО: программно-аппаратных комплексов информационной безопасности</t>
  </si>
  <si>
    <t xml:space="preserve">Количество программно-аппаратный комплекс информационной безопасности, </t>
  </si>
  <si>
    <t xml:space="preserve">Количество серверного ТО и оборудования ЦОД, </t>
  </si>
  <si>
    <t xml:space="preserve">«Осуществление функции Удостоверяющего центра </t>
  </si>
  <si>
    <t>Показатель, характеризующий содержание работы: Осуществление функции Удостоверяющего центра!</t>
  </si>
  <si>
    <t>Количество выданных ключей электронной подписи</t>
  </si>
  <si>
    <t>«Производство и распространение телепрограмм»</t>
  </si>
  <si>
    <t>Количество телепередач</t>
  </si>
  <si>
    <t>19001000100000001007100</t>
  </si>
  <si>
    <t>09019100100300000001100</t>
  </si>
  <si>
    <t>09019100400100000002100</t>
  </si>
  <si>
    <t>09010100900000000008101</t>
  </si>
  <si>
    <t>09010100400000000003101</t>
  </si>
  <si>
    <t>09010100500000000002101</t>
  </si>
  <si>
    <t>0901200000000000005102</t>
  </si>
  <si>
    <t>Министерство труда и социального развития КЧР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</si>
  <si>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</si>
  <si>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000000000009120012822030000000000001007100104</t>
  </si>
  <si>
    <t>численность граждан, получивших социальные услуги</t>
  </si>
  <si>
    <t>человек(792)</t>
  </si>
  <si>
    <t>814 10 02 0270094300 611</t>
  </si>
  <si>
    <t>социальное обслуживание на дому</t>
  </si>
  <si>
    <t>000000000009120012822032000000000002004100101</t>
  </si>
  <si>
    <t>полустационарное социальное обслуживание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</si>
  <si>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</si>
  <si>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</si>
  <si>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 xml:space="preserve">экстренная психологическая помощь по телефону </t>
  </si>
  <si>
    <t>000000000000420037222032000000000001005100101</t>
  </si>
  <si>
    <t>Управление государственной службы занятости населения Карачаево-Черкесской Республики</t>
  </si>
  <si>
    <t>Оказание услуг по профессиональному обучению и дополнительному профессиональному образованию безработных граждан по профессии «водитель категории Д»</t>
  </si>
  <si>
    <t>2090400199217000006</t>
  </si>
  <si>
    <t>профессиональное обучение и дополнительное профессиональное образование безработных граждан по профессии «водитель категори  Д»</t>
  </si>
  <si>
    <t>Государственная программа "Доступная среда" в Карачаево-Черкесской Республике на 2016-2020 годы"</t>
  </si>
  <si>
    <t>2090400199217000007</t>
  </si>
  <si>
    <t>устройство входной группы по программе "Доступная среда" в Карачаево-Черкесской Республике на 2016-2020 годы"</t>
  </si>
  <si>
    <t>800 0401 14002R270 244 доп.код. 17-443-00003</t>
  </si>
  <si>
    <t>Оказание услуг по профессиональному обучению и дополнительному профессиональному образованию безработных граждан по профессии «парикмахер»</t>
  </si>
  <si>
    <t>2090200764617000003</t>
  </si>
  <si>
    <t>профессиональное обучение и дополнительное профессиональное образование безработных граждан по профессии «парикмахера»</t>
  </si>
  <si>
    <t>0</t>
  </si>
  <si>
    <t>Обеспечение деятельности</t>
  </si>
  <si>
    <t>Министерство образования и науки КЧР</t>
  </si>
  <si>
    <t>Реализация дополнительного образования детей</t>
  </si>
  <si>
    <t xml:space="preserve">Объем субсидий на финансовое обеспечение оказания государственных услуг (выполнения работ) </t>
  </si>
  <si>
    <t>чел</t>
  </si>
  <si>
    <t>Реализация основных профессиональных образовательных программ среднего профессионального образования</t>
  </si>
  <si>
    <t>Реализация повышения квалификации работников   образования</t>
  </si>
  <si>
    <t>808 0705 09Г0192100</t>
  </si>
  <si>
    <t xml:space="preserve">
2205
</t>
  </si>
  <si>
    <t xml:space="preserve">
8087030940192230
</t>
  </si>
  <si>
    <t xml:space="preserve">
80807030940192230
</t>
  </si>
  <si>
    <t>Управление ветеринарии КЧР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</si>
  <si>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</si>
  <si>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091700050909170100112611000100200001000100101</t>
  </si>
  <si>
    <t xml:space="preserve">количество голов       </t>
  </si>
  <si>
    <t xml:space="preserve">83204050190298000611241                           </t>
  </si>
  <si>
    <t>091700050909170100112611000100200002009100101</t>
  </si>
  <si>
    <t xml:space="preserve">количество проб    </t>
  </si>
  <si>
    <t xml:space="preserve">83204050190298000611241  </t>
  </si>
  <si>
    <t>091700050909170100112611000400200006002100101</t>
  </si>
  <si>
    <t xml:space="preserve">количество вакцинаций  </t>
  </si>
  <si>
    <t xml:space="preserve">091700050909170100112611000300200006003100101 </t>
  </si>
  <si>
    <t>091700050909170100112611000200100003009100101</t>
  </si>
  <si>
    <t xml:space="preserve">количество проб   </t>
  </si>
  <si>
    <t xml:space="preserve">091700050909170100112611000500200003004100101 </t>
  </si>
  <si>
    <t>единица</t>
  </si>
  <si>
    <t xml:space="preserve">091700050909170100112611000500100003006100101 </t>
  </si>
  <si>
    <t xml:space="preserve">091700050909170100112611000100100001002100101 </t>
  </si>
  <si>
    <t xml:space="preserve">количество исследований </t>
  </si>
  <si>
    <t>091700050909170100112613000200100004006100101</t>
  </si>
  <si>
    <t>Управление лесами Карачаево-Черкесской Республики</t>
  </si>
  <si>
    <t>Обустройство, эксплуатация лесных дорог, предназначенных для охраны лесов от пожаров.</t>
  </si>
  <si>
    <t xml:space="preserve">910000000120000360306016100300000001003100106 </t>
  </si>
  <si>
    <t>Протяженность</t>
  </si>
  <si>
    <t>км</t>
  </si>
  <si>
    <t>Устройство противопожарных минерализованных полос</t>
  </si>
  <si>
    <t>910000000120000360306016100800000001008100105</t>
  </si>
  <si>
    <t>Прочистка и обновление противопожарных минерализованных полос</t>
  </si>
  <si>
    <t>910000000120000360306016100900000001007100108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</si>
  <si>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</si>
  <si>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 xml:space="preserve">910000000120000360306016102000000001002100105 </t>
  </si>
  <si>
    <t>Площадь выжигаемого участка</t>
  </si>
  <si>
    <t>Гектары</t>
  </si>
  <si>
    <t>Благоустройство зон отдыха граждан, пребывающих в лесах</t>
  </si>
  <si>
    <t>910000000120000360305043102900000000003100106</t>
  </si>
  <si>
    <t>Количество зон отдыха</t>
  </si>
  <si>
    <t>Штука</t>
  </si>
  <si>
    <t>Установка и размещение стендов и других знаков и указателей, содержащих информацию о мерах пожарной безопасности в лесах</t>
  </si>
  <si>
    <t xml:space="preserve">910000000120000360306016101700000001007100107 </t>
  </si>
  <si>
    <t>Количество устанавливаемых стендов</t>
  </si>
  <si>
    <t>Тушение пожаров в лесах</t>
  </si>
  <si>
    <t xml:space="preserve">910000000120000360306020100100200001005100107 </t>
  </si>
  <si>
    <t xml:space="preserve">Площадь 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</si>
  <si>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</si>
  <si>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 xml:space="preserve">910000000120000360306016102700000001005100106 </t>
  </si>
  <si>
    <t>Планирование, обоснование и назначение санитарно-оздоровительных мероприятий и мероприятий по защите лесов</t>
  </si>
  <si>
    <t xml:space="preserve">910000000120000360306017100100000001004100106 </t>
  </si>
  <si>
    <t>Выборочная санитарная рубка</t>
  </si>
  <si>
    <t>910000000120000360306021100300000001006100109</t>
  </si>
  <si>
    <t>Площадь</t>
  </si>
  <si>
    <t>гектары/ куб.м.</t>
  </si>
  <si>
    <t>25,2/1963,3</t>
  </si>
  <si>
    <t>Искусственное лесовосстановление</t>
  </si>
  <si>
    <t xml:space="preserve">910000000120000360305007101101500001004100105 </t>
  </si>
  <si>
    <t>Выращивание (производство) посадочного материала лесных растений (саженцев, сеянцев)</t>
  </si>
  <si>
    <t>910000000120000360305009100600700001006100105</t>
  </si>
  <si>
    <t>тыс. шт</t>
  </si>
  <si>
    <t>Содействие естественному возобновлению</t>
  </si>
  <si>
    <t xml:space="preserve">910000000120000360305007100300300001000100104 </t>
  </si>
  <si>
    <t>Проведение агротехнического ухода за лесными культурами</t>
  </si>
  <si>
    <t xml:space="preserve">910000000120000360305007100600100001001100105 </t>
  </si>
  <si>
    <t>Дополнение лесных культур.</t>
  </si>
  <si>
    <t>910000000120000360305007101001300001000100104</t>
  </si>
  <si>
    <t>Подготовка почвы под лесные культуры</t>
  </si>
  <si>
    <t xml:space="preserve">910000000120000360305007101201400001006100104 </t>
  </si>
  <si>
    <t xml:space="preserve">910000000120000360305007101200400001007100105 </t>
  </si>
  <si>
    <t>Уход за лесами в молодняках</t>
  </si>
  <si>
    <t xml:space="preserve">910000000120000360305008100100100001005100105 </t>
  </si>
  <si>
    <t>Площадь/ объем</t>
  </si>
  <si>
    <t>Гектары/ Кубический метр</t>
  </si>
  <si>
    <t>142,3/762</t>
  </si>
  <si>
    <t>Заготовка  семян лесных растений</t>
  </si>
  <si>
    <t>910000000120000360305009100300300001008100105</t>
  </si>
  <si>
    <t>Кг</t>
  </si>
  <si>
    <t>Отвод лесосек</t>
  </si>
  <si>
    <t xml:space="preserve">910000000120000360305010100100000001003100104 </t>
  </si>
  <si>
    <t>Сохранение и поддержание видового разнообразия объектов животного мира, включая охотничьих ресурсов, на территории общедоступных охотничьих угодий, ООПТ и иных природных территориях</t>
  </si>
  <si>
    <t xml:space="preserve">910000000120000360306008100100000001005101101 </t>
  </si>
  <si>
    <t>Количество рейдовых выездов с целью охраны объектов животного мира и подкормки  в зимне-весенний период</t>
  </si>
  <si>
    <t>836 04 07 17 1 01 51290 600</t>
  </si>
  <si>
    <t>836 04 07 17 1 02 51290 600</t>
  </si>
  <si>
    <t>835 04 07 17 1 02 51290 600</t>
  </si>
  <si>
    <t>836 04 07 17 1 03 51290 600</t>
  </si>
  <si>
    <t>828 04 07 17 1 03 51290 600</t>
  </si>
  <si>
    <t>829 04 07 17 1 03 51290 600</t>
  </si>
  <si>
    <t>830 04 07 17 1 03 51290 600</t>
  </si>
  <si>
    <t>831 04 07 17 1 03 51290 600</t>
  </si>
  <si>
    <t>832 04 07 17 1 03 51290 600</t>
  </si>
  <si>
    <t>833 04 07 17 1 03 51290 600</t>
  </si>
  <si>
    <t>834 04 07 17 1 03 51290 600</t>
  </si>
  <si>
    <t>835 04 07 17 1 03 51290 600</t>
  </si>
  <si>
    <t>836 04 07 17 1 05 51290 600</t>
  </si>
  <si>
    <t>836 04 07 17 4 01 90000 600</t>
  </si>
  <si>
    <t>81104100810397000000</t>
  </si>
  <si>
    <t>Управление КЧР по делам архивов</t>
  </si>
  <si>
    <t>Оказание информационных услуг на основе архивных документов</t>
  </si>
  <si>
    <t>910000000120000820607029000100000000001102102</t>
  </si>
  <si>
    <t>Количество исполненных тематических запросов</t>
  </si>
  <si>
    <t>Количество исполненных социально-правовых запросов</t>
  </si>
  <si>
    <t>8280113124019480611</t>
  </si>
  <si>
    <t>Обеспечение доступа к архивным документам (копиям) и справочно-поисковым средствам к ним</t>
  </si>
  <si>
    <t>000000012000082060703210000000000005103101</t>
  </si>
  <si>
    <t>Количество посещений читального зала</t>
  </si>
  <si>
    <t>Количество посещений интернет-сайта</t>
  </si>
  <si>
    <t>Согласование нормативных документов, регламентирующих деятельность архивных и делопроизводственных служб организаций.</t>
  </si>
  <si>
    <t>000000000009120008207029000200000000000102101</t>
  </si>
  <si>
    <t>Количество согласованных номенклатур, положений об архивах, экспертных комиссиях, инструкций по делопроизводству</t>
  </si>
  <si>
    <t>Количество утвержденных описей постоянного хранения</t>
  </si>
  <si>
    <t>ед.хр.</t>
  </si>
  <si>
    <t>Обеспечение сохранности и учет архивных документов</t>
  </si>
  <si>
    <t>910000000120000820607032100000000000005103102</t>
  </si>
  <si>
    <t>Количество документов, проверенных на проверку наличия</t>
  </si>
  <si>
    <t>Количество документов подвергнутых физико-химической и технической обработке</t>
  </si>
  <si>
    <t>Количество архивных фондов, включенных в автоматизированную систему государственного учета документов Архивного фонда РФ</t>
  </si>
  <si>
    <t>фонд/ед.хр.</t>
  </si>
  <si>
    <t>149/5325</t>
  </si>
  <si>
    <t>149/20752</t>
  </si>
  <si>
    <t>82801131250194806112</t>
  </si>
  <si>
    <t>Комплектование архивными документами</t>
  </si>
  <si>
    <t>910000000120000820607033100000000000004105101</t>
  </si>
  <si>
    <t>Количество документов, принятых на постоянное хранение</t>
  </si>
  <si>
    <t>Количество документов по личному составу, принятых на хранение</t>
  </si>
  <si>
    <t>е.хр.</t>
  </si>
  <si>
    <t>Научное описание архивных документов, создание справочно-поисковых средств к ним</t>
  </si>
  <si>
    <t>000000000009120008207034100000000000003102102</t>
  </si>
  <si>
    <t>Количество описанных документов</t>
  </si>
  <si>
    <t>Количество переработанных и усовершенствованных описей</t>
  </si>
  <si>
    <t>Создание справочно поисковых средств(перечни)</t>
  </si>
  <si>
    <t>заголовки</t>
  </si>
  <si>
    <t>Количество записей внесенные в электронные справочно-поисковые средства (БД)</t>
  </si>
  <si>
    <t>записей</t>
  </si>
  <si>
    <t>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</t>
  </si>
  <si>
    <t>910000000120000820607035100000000000002102101</t>
  </si>
  <si>
    <t>Количество документов, подготовленных к рассекречиванию</t>
  </si>
  <si>
    <t>Организация проведения информационных мероприятий, публикаторских и выставочных проектов на основе архивных документов</t>
  </si>
  <si>
    <t>000000000009120008207029000100000000003102101</t>
  </si>
  <si>
    <t>Количество проведенных мероприятий (выставки, статьи, теле-радио-передачи)</t>
  </si>
  <si>
    <t>Общее число участников проведенных мероприятий</t>
  </si>
  <si>
    <t>человек</t>
  </si>
  <si>
    <t>808 0704 0930192 200</t>
  </si>
  <si>
    <t>9.</t>
  </si>
  <si>
    <t>Министерство туризма, курортов и молодежной политики КЧР</t>
  </si>
  <si>
    <t>Организация временного трудоустройства</t>
  </si>
  <si>
    <r>
      <t>л</t>
    </r>
    <r>
      <rPr>
        <sz val="11"/>
        <color indexed="8"/>
        <rFont val="Times New Roman"/>
        <family val="1"/>
        <charset val="204"/>
      </rPr>
      <t>23006000000000001005101</t>
    </r>
  </si>
  <si>
    <t>Количество временно трудоустроенных несовершеннолетних граждан от 14 до 18</t>
  </si>
  <si>
    <t>82107070741492000611</t>
  </si>
  <si>
    <t>10.</t>
  </si>
  <si>
    <t>11.</t>
  </si>
  <si>
    <t xml:space="preserve">Министерство культуры Карачаево-Черкесской 
Республики 
</t>
  </si>
  <si>
    <t xml:space="preserve">Показ (организация показа)
спектаклей (театральных
постановок)Стационар
Показ (организация показа)
спектаклей (театральных
постановок)На выезде      Показ (организация показа)
спектаклей (театральных
постановок) На гастролях
</t>
  </si>
  <si>
    <t>910000000120001490707001000600100001005101115,'910000000120001490707001000600200001003101113,910000000120001490707001000600300001001101112</t>
  </si>
  <si>
    <t>Число зрителей</t>
  </si>
  <si>
    <t xml:space="preserve"> ед.</t>
  </si>
  <si>
    <t>Количество театральных постановок</t>
  </si>
  <si>
    <t>ед.</t>
  </si>
  <si>
    <t>Число мероприятий</t>
  </si>
  <si>
    <t>Средняя наполняемость зала</t>
  </si>
  <si>
    <t>%</t>
  </si>
  <si>
    <t>00000000000000000130</t>
  </si>
  <si>
    <t>Предоставление информационно-методического обеспечения, курсов повышения квалификации и проведения массовых мероприятий для образовательных учреждений в сфере культуры и искусства</t>
  </si>
  <si>
    <t>Реализованные дополнительные образовательные программы профессиональной подготовки руководителей и преподавателей образовательных учреждений в сфере культуры и искусства</t>
  </si>
  <si>
    <t>Единица</t>
  </si>
  <si>
    <t>Массовые мероприятия для образовательных учреждений в сфере культуры и искусства</t>
  </si>
  <si>
    <t>Фестивали, конкурсы, олимпиады и выставки</t>
  </si>
  <si>
    <t>11007021700100005002100</t>
  </si>
  <si>
    <t>1 600 043,00</t>
  </si>
  <si>
    <t>1 563857,0</t>
  </si>
  <si>
    <t xml:space="preserve">Предоставление дополнительного образования  в сфере культуры и искусства </t>
  </si>
  <si>
    <t xml:space="preserve">Предпрофессиональные программы
1.11ДО4000201000101003101-фортепиано
2.11ДО4000201000201002101-скрипка
3.11ДО4000201000901005101-Д-ПТ
4.11ДО4000201000801006101-живопись
5.11ДО4000201000701007101-муз. фолькл
6.11ДО4000201000401000101-нар.инстр
7.11ДО4000201001101001101-хореограф
8.11ДО4000201000601008101-хоров.пение
1.общеразвивающие программы
 11Г42001000300701007100
</t>
  </si>
  <si>
    <t xml:space="preserve">1.  Доля обучающихся, имеющих положительные оценки          </t>
  </si>
  <si>
    <t xml:space="preserve">2.  Доля победителей конкурсов, фестивалей, олимпиад, выставок от общего числа участников               </t>
  </si>
  <si>
    <t>3. Число обоснованных жалоб потребителей</t>
  </si>
  <si>
    <t>единиц</t>
  </si>
  <si>
    <t>807 0703  1210192230 611</t>
  </si>
  <si>
    <t>Предоставление театрального обслуживания</t>
  </si>
  <si>
    <t xml:space="preserve"> Количество театральных постановок</t>
  </si>
  <si>
    <t>Доля новых и восстановленных постановок к общему репертуару</t>
  </si>
  <si>
    <t>Число обоснованных жалоб потребителей</t>
  </si>
  <si>
    <t>-</t>
  </si>
  <si>
    <t>80708011210792430611</t>
  </si>
  <si>
    <t>Показ (организация показа) концертов и концертных программ</t>
  </si>
  <si>
    <t>число зрителей</t>
  </si>
  <si>
    <t>Человек</t>
  </si>
  <si>
    <t>33 796,2</t>
  </si>
  <si>
    <t>33 277,1</t>
  </si>
  <si>
    <t xml:space="preserve">        33 796,2</t>
  </si>
  <si>
    <t>07063000900100000008103</t>
  </si>
  <si>
    <t>80708011210792430611 241</t>
  </si>
  <si>
    <t xml:space="preserve"> РГБУ «КЧ
РЦНК»
</t>
  </si>
  <si>
    <t>07049100200000000004102</t>
  </si>
  <si>
    <t>80708011210492400611</t>
  </si>
  <si>
    <t xml:space="preserve">Проведение фестивалей,смотров, конкурсов и иных праздничных мероприятий
</t>
  </si>
  <si>
    <t xml:space="preserve">910000000120001490707001000600100001005101115 
910000000120001490707001000600200001003101113 
</t>
  </si>
  <si>
    <t xml:space="preserve"> Кол-во зрителей                                                                                                                                                                                                                          </t>
  </si>
  <si>
    <t>Чел.</t>
  </si>
  <si>
    <t>25 538,3</t>
  </si>
  <si>
    <t>807 0801 1210792430</t>
  </si>
  <si>
    <t>Показ музейных предметов, музейных коллекций»</t>
  </si>
  <si>
    <t>07016000000000003004103</t>
  </si>
  <si>
    <t xml:space="preserve">Число посетителей </t>
  </si>
  <si>
    <t>80708011210592410611</t>
  </si>
  <si>
    <t xml:space="preserve">Библиотечное, библиографическое и информационное обслуживание пользователей библиотеки </t>
  </si>
  <si>
    <t>910000000120001490707011000000000002000103107</t>
  </si>
  <si>
    <t xml:space="preserve">Число пользователей </t>
  </si>
  <si>
    <t>Число посещений</t>
  </si>
  <si>
    <t>посещ.</t>
  </si>
  <si>
    <t>Книговыдача</t>
  </si>
  <si>
    <t>экз.</t>
  </si>
  <si>
    <t>Пополнение фонда</t>
  </si>
  <si>
    <t>Число проведенных массовых мероприятий</t>
  </si>
  <si>
    <t>кол. мероп.</t>
  </si>
  <si>
    <t>Командировки в библиотеки КЧР с целью оказания методической и практической помощи</t>
  </si>
  <si>
    <t>кол. командир.</t>
  </si>
  <si>
    <t>80708011210692420611</t>
  </si>
  <si>
    <t>07063000900200000006103</t>
  </si>
  <si>
    <t>22 026,07</t>
  </si>
  <si>
    <t>21 880,30</t>
  </si>
  <si>
    <t>807 0801 1210792430 600 241</t>
  </si>
  <si>
    <t>Количество публичных выступлений</t>
  </si>
  <si>
    <t>80707091210392520600241</t>
  </si>
  <si>
    <t>Предоставление питания</t>
  </si>
  <si>
    <t>число обучающихся</t>
  </si>
  <si>
    <t>Организация мероприятий по подготовке спортивных сборных команд</t>
  </si>
  <si>
    <t>количество мероприятий</t>
  </si>
  <si>
    <t>шт</t>
  </si>
  <si>
    <t>Содержание (эксплуатация) имущества, находящегося в государственной (муниципальной) собственности</t>
  </si>
  <si>
    <t>бесперебойное тепло-,водо- энергообеспечение, содержание объектов недвижимого имущества в надлежащем санитарном состоянии, безаварийная работа инженерных систем и оборудования</t>
  </si>
  <si>
    <t>тыс м2 жил пл</t>
  </si>
  <si>
    <t>Спортивная подготовка по олимпийским видам спорта. Этап совершенствования спортивного мастерства</t>
  </si>
  <si>
    <t>число лиц, прошедших спортивную подготовку на этапе</t>
  </si>
  <si>
    <t>Спортивная подготовка по олимпийским видам спорта. Этап высшего спортивного мастерства</t>
  </si>
  <si>
    <t>Спортивная подготовка по олимпийским видам спорта.  Этап начальной подготовки</t>
  </si>
  <si>
    <t>Спортивная подготовка по олимпийским видам спорта. Тренировочный этап (этап спортивной специализации)</t>
  </si>
  <si>
    <t xml:space="preserve"> </t>
  </si>
  <si>
    <t xml:space="preserve">Спортивная подготовка по олимпийским видам спорта. Спортивно-оздоровительный  </t>
  </si>
  <si>
    <t xml:space="preserve">810 1101 1110192230 611 </t>
  </si>
  <si>
    <t>Спортивная подготовка по неолимпийским видам спорта. Этап начальной подготовки</t>
  </si>
  <si>
    <t>Спортивная подготовка по неолимпийским видам спорта. Тренировочный этап (этап спортивной специализации)</t>
  </si>
  <si>
    <t>Спортивная подготовка по  неолимпийским видам спорта Этап совершенствования спортивного мастерства</t>
  </si>
  <si>
    <t>810 1103 1120192230 244</t>
  </si>
  <si>
    <t>Спортивная подготовка по олимпийским видам спорта, культивируемым в учреждениях, включенными во Всероссийский реестр видов спорта, на этапах: этап начальной подготовки.</t>
  </si>
  <si>
    <t>Обеспечение участия спортивных сборных команд в официальных спортивных мероприятиях</t>
  </si>
  <si>
    <t>Спортивная подготовка по  неолимпийским видам спорта Этап высшего спортивного мастерства</t>
  </si>
  <si>
    <t>Организация и проведение официальных физкультурных (физкультурно-оздоровительных) мероприятий</t>
  </si>
  <si>
    <t>Организация и проведение официальных спортивных мероприятий</t>
  </si>
  <si>
    <t>Пропаганда физической культуры, спорта и здорового образа жизни</t>
  </si>
  <si>
    <t>проц</t>
  </si>
  <si>
    <t>Организация и обеспечение подготовки спортивного резерва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</si>
  <si>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</si>
  <si>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Спортивная подготовка по олимпийским видам спорта</t>
  </si>
  <si>
    <t>количество человеко-часов</t>
  </si>
  <si>
    <t>человеко-час</t>
  </si>
  <si>
    <t xml:space="preserve"> 81011011110192230611</t>
  </si>
  <si>
    <t>Министерство физической культуры и спорта КЧР</t>
  </si>
  <si>
    <t>12.</t>
  </si>
  <si>
    <t>Министарство здравоохранения Карачаево-Черкесской Республики</t>
  </si>
  <si>
    <t>Высокотехнологичная медицинская помощь, не включенная в базовую программу обязательного медицинского страхования, по профилям:                                                     Сердечно-сосудистая хирургия, Травмотология и ортопедия</t>
  </si>
  <si>
    <t>08205001100000001002100                                                  08205001300000001000100</t>
  </si>
  <si>
    <t>число пациентов</t>
  </si>
  <si>
    <t>806090105210R9440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</si>
  <si>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 стационар)</t>
  </si>
  <si>
    <t>08209000000000001001100                               08202003000000010051000                                08339100000000000003100                         08202000200000002005100                         08205000200000001003100                               08020004000000010041000</t>
  </si>
  <si>
    <t>80609010520094000                                                                                        80609010560194220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</si>
  <si>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профилям(поликлиника)</t>
  </si>
  <si>
    <t>08202002000000020051000                                08200001200600003001100                        08200001200100003002100                         08205000200000001003100                               08200001200400003006100                                08200001201100003001100</t>
  </si>
  <si>
    <t>количество посещений</t>
  </si>
  <si>
    <t>80609010520094100                                                         80609010510894220     80609010510094210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</si>
  <si>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профилям(скорая помощь)</t>
  </si>
  <si>
    <t>08204000500000004008101</t>
  </si>
  <si>
    <t>80609010510894200                                                                                                       806090205200941000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</si>
  <si>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профилям(дневной стационар)</t>
  </si>
  <si>
    <t xml:space="preserve">08202000200000002005100                                08202000300000002004100                        08200001200400003006100                     </t>
  </si>
  <si>
    <t>количество пациенто - дней</t>
  </si>
  <si>
    <t>80609030520094000</t>
  </si>
  <si>
    <t>Осуществление  судебно-медицинских экспертиз и исследований</t>
  </si>
  <si>
    <t xml:space="preserve">08300100000000000008101                                                </t>
  </si>
  <si>
    <t>количество экспертиз исследований</t>
  </si>
  <si>
    <t>80609090520094900</t>
  </si>
  <si>
    <t>Обеспечение работы с материальными ценностями мобилизационного резерва</t>
  </si>
  <si>
    <t>08335100000000000007100</t>
  </si>
  <si>
    <t xml:space="preserve">Заготовка,хранение, транспортировка и обеспечение безопасности цельной донорской крови и ее компонентов </t>
  </si>
  <si>
    <t>08310100000000000006101</t>
  </si>
  <si>
    <t xml:space="preserve">количество  донорской крови и ее компонентов </t>
  </si>
  <si>
    <t>80609060521194200</t>
  </si>
  <si>
    <t>Услуга по оказанию медицинской помощи ВИЧ-инфицированным</t>
  </si>
  <si>
    <t>08322100000000003009100</t>
  </si>
  <si>
    <t>количество человек</t>
  </si>
  <si>
    <t>Реализация основных профессиональных образовательных программ среднего профессианального образования- программа подготовки специалистов среднего звена</t>
  </si>
  <si>
    <t>11008015400100002009100</t>
  </si>
  <si>
    <t>80607040930192270</t>
  </si>
  <si>
    <t>13.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</si>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</sst>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indexed="8"/>
      <name val="Arial Cyr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rgb="FF4A4A4A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9" fontId="11" fillId="0" borderId="5">
      <alignment horizontal="center" vertical="top" shrinkToFit="1"/>
    </xf>
  </cellStyleXfs>
  <cellXfs count="1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9" fillId="2" borderId="1" xfId="2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1" fillId="0" borderId="1" xfId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center" wrapText="1"/>
    </xf>
    <xf numFmtId="49" fontId="6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6" fillId="0" borderId="6" xfId="3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/>
    </xf>
    <xf numFmtId="49" fontId="6" fillId="0" borderId="7" xfId="3" applyNumberFormat="1" applyFont="1" applyFill="1" applyBorder="1" applyAlignment="1" applyProtection="1">
      <alignment horizontal="center" vertical="center" shrinkToFit="1"/>
    </xf>
    <xf numFmtId="49" fontId="6" fillId="0" borderId="5" xfId="3" applyNumberFormat="1" applyFont="1" applyFill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5" xfId="3" applyNumberFormat="1" applyFont="1" applyAlignment="1" applyProtection="1">
      <alignment horizontal="center" vertical="center" shrinkToFit="1"/>
    </xf>
    <xf numFmtId="0" fontId="19" fillId="0" borderId="1" xfId="0" applyFont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</cellXfs>
  <cellStyles count="4">
    <cellStyle name="xl31" xfId="3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9"/>
  <sheetViews>
    <sheetView tabSelected="1" view="pageBreakPreview" topLeftCell="B1" zoomScale="90" zoomScaleNormal="100" zoomScaleSheetLayoutView="90" workbookViewId="0">
      <selection activeCell="F201" sqref="F201"/>
    </sheetView>
  </sheetViews>
  <sheetFormatPr defaultRowHeight="15" x14ac:dyDescent="0.25"/>
  <cols>
    <col min="1" max="1" width="7.140625" style="3" customWidth="1"/>
    <col min="2" max="2" width="36.5703125" style="31" customWidth="1"/>
    <col min="3" max="3" width="35.28515625" style="31" customWidth="1"/>
    <col min="4" max="4" width="34" style="31" customWidth="1"/>
    <col min="5" max="5" width="13.85546875" style="31" customWidth="1"/>
    <col min="6" max="6" width="13.28515625" style="31" customWidth="1"/>
    <col min="7" max="7" width="12.7109375" style="31" customWidth="1"/>
    <col min="8" max="8" width="34.7109375" style="47" customWidth="1"/>
    <col min="9" max="9" width="17.28515625" style="31" customWidth="1"/>
    <col min="10" max="10" width="14.42578125" style="40" customWidth="1"/>
    <col min="11" max="55" width="9.140625" style="5"/>
    <col min="56" max="16384" width="9.140625" style="1"/>
  </cols>
  <sheetData>
    <row r="1" spans="1:55" ht="42" customHeight="1" x14ac:dyDescent="0.25">
      <c r="A1" s="123" t="s">
        <v>10</v>
      </c>
      <c r="B1" s="124"/>
      <c r="C1" s="124"/>
      <c r="D1" s="124"/>
      <c r="E1" s="124"/>
      <c r="F1" s="124"/>
      <c r="G1" s="124"/>
      <c r="H1" s="124"/>
      <c r="I1" s="124"/>
      <c r="J1" s="124"/>
      <c r="K1" s="4"/>
      <c r="L1" s="4"/>
      <c r="M1" s="4"/>
      <c r="N1" s="4"/>
    </row>
    <row r="2" spans="1:55" ht="48" customHeight="1" x14ac:dyDescent="0.25">
      <c r="A2" s="125" t="s">
        <v>1</v>
      </c>
      <c r="B2" s="108" t="s">
        <v>2</v>
      </c>
      <c r="C2" s="108" t="s">
        <v>7</v>
      </c>
      <c r="D2" s="108" t="s">
        <v>3</v>
      </c>
      <c r="E2" s="108"/>
      <c r="F2" s="108"/>
      <c r="G2" s="108"/>
      <c r="H2" s="108" t="s">
        <v>4</v>
      </c>
      <c r="I2" s="108"/>
      <c r="J2" s="108"/>
      <c r="K2" s="6"/>
      <c r="L2" s="6"/>
      <c r="M2" s="6"/>
      <c r="N2" s="6"/>
    </row>
    <row r="3" spans="1:55" ht="98.25" customHeight="1" x14ac:dyDescent="0.25">
      <c r="A3" s="125"/>
      <c r="B3" s="126"/>
      <c r="C3" s="126"/>
      <c r="D3" s="16" t="s">
        <v>5</v>
      </c>
      <c r="E3" s="16" t="s">
        <v>6</v>
      </c>
      <c r="F3" s="16" t="s">
        <v>8</v>
      </c>
      <c r="G3" s="16" t="s">
        <v>9</v>
      </c>
      <c r="H3" s="18" t="s">
        <v>0</v>
      </c>
      <c r="I3" s="16" t="s">
        <v>11</v>
      </c>
      <c r="J3" s="16" t="s">
        <v>9</v>
      </c>
    </row>
    <row r="4" spans="1:55" s="2" customFormat="1" ht="85.5" x14ac:dyDescent="0.2">
      <c r="A4" s="8">
        <v>1</v>
      </c>
      <c r="B4" s="21" t="s">
        <v>27</v>
      </c>
      <c r="C4" s="22"/>
      <c r="D4" s="21"/>
      <c r="E4" s="21"/>
      <c r="F4" s="21"/>
      <c r="G4" s="21"/>
      <c r="H4" s="44"/>
      <c r="I4" s="21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45" x14ac:dyDescent="0.25">
      <c r="A5" s="9"/>
      <c r="B5" s="16" t="s">
        <v>108</v>
      </c>
      <c r="C5" s="16" t="s">
        <v>12</v>
      </c>
      <c r="D5" s="16" t="s">
        <v>13</v>
      </c>
      <c r="E5" s="16" t="s">
        <v>14</v>
      </c>
      <c r="F5" s="16">
        <v>530</v>
      </c>
      <c r="G5" s="16">
        <v>336</v>
      </c>
      <c r="H5" s="18" t="s">
        <v>15</v>
      </c>
      <c r="I5" s="16">
        <v>14386</v>
      </c>
      <c r="J5" s="16">
        <v>14016</v>
      </c>
    </row>
    <row r="6" spans="1:55" s="2" customFormat="1" ht="14.25" x14ac:dyDescent="0.2">
      <c r="A6" s="8"/>
      <c r="B6" s="22" t="s">
        <v>16</v>
      </c>
      <c r="C6" s="22"/>
      <c r="D6" s="22"/>
      <c r="E6" s="22"/>
      <c r="F6" s="22"/>
      <c r="G6" s="22"/>
      <c r="H6" s="45"/>
      <c r="I6" s="22">
        <f>I5</f>
        <v>14386</v>
      </c>
      <c r="J6" s="22">
        <f>J5</f>
        <v>14016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2" customFormat="1" ht="42.75" x14ac:dyDescent="0.2">
      <c r="A7" s="8">
        <v>2</v>
      </c>
      <c r="B7" s="21" t="s">
        <v>17</v>
      </c>
      <c r="C7" s="21"/>
      <c r="D7" s="21"/>
      <c r="E7" s="21"/>
      <c r="F7" s="21"/>
      <c r="G7" s="21"/>
      <c r="H7" s="44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30" x14ac:dyDescent="0.25">
      <c r="A8" s="9"/>
      <c r="B8" s="16" t="s">
        <v>18</v>
      </c>
      <c r="C8" s="16" t="s">
        <v>19</v>
      </c>
      <c r="D8" s="16" t="s">
        <v>20</v>
      </c>
      <c r="E8" s="16">
        <v>796</v>
      </c>
      <c r="F8" s="16">
        <v>16600</v>
      </c>
      <c r="G8" s="16">
        <v>17500</v>
      </c>
      <c r="H8" s="18" t="s">
        <v>21</v>
      </c>
      <c r="I8" s="16">
        <v>32019.8</v>
      </c>
      <c r="J8" s="16">
        <v>31393.200000000001</v>
      </c>
    </row>
    <row r="9" spans="1:55" ht="30" x14ac:dyDescent="0.25">
      <c r="A9" s="9"/>
      <c r="B9" s="16" t="s">
        <v>18</v>
      </c>
      <c r="C9" s="16" t="s">
        <v>19</v>
      </c>
      <c r="D9" s="16" t="s">
        <v>20</v>
      </c>
      <c r="E9" s="16">
        <v>796</v>
      </c>
      <c r="F9" s="16">
        <v>1100</v>
      </c>
      <c r="G9" s="16">
        <v>1100</v>
      </c>
      <c r="H9" s="18" t="s">
        <v>23</v>
      </c>
      <c r="I9" s="16">
        <v>428.4</v>
      </c>
      <c r="J9" s="16">
        <v>423.2</v>
      </c>
    </row>
    <row r="10" spans="1:55" ht="30" x14ac:dyDescent="0.25">
      <c r="A10" s="9"/>
      <c r="B10" s="16" t="s">
        <v>18</v>
      </c>
      <c r="C10" s="16" t="s">
        <v>19</v>
      </c>
      <c r="D10" s="16" t="s">
        <v>20</v>
      </c>
      <c r="E10" s="16">
        <v>796</v>
      </c>
      <c r="F10" s="16">
        <v>1100</v>
      </c>
      <c r="G10" s="16">
        <v>1100</v>
      </c>
      <c r="H10" s="18" t="s">
        <v>24</v>
      </c>
      <c r="I10" s="16">
        <v>446</v>
      </c>
      <c r="J10" s="16">
        <v>431.2</v>
      </c>
    </row>
    <row r="11" spans="1:55" ht="30" x14ac:dyDescent="0.25">
      <c r="A11" s="9"/>
      <c r="B11" s="16" t="s">
        <v>18</v>
      </c>
      <c r="C11" s="16" t="s">
        <v>22</v>
      </c>
      <c r="D11" s="16" t="s">
        <v>20</v>
      </c>
      <c r="E11" s="16">
        <v>796</v>
      </c>
      <c r="F11" s="16">
        <v>1200</v>
      </c>
      <c r="G11" s="16">
        <v>1500</v>
      </c>
      <c r="H11" s="18" t="s">
        <v>25</v>
      </c>
      <c r="I11" s="16">
        <v>3665.5</v>
      </c>
      <c r="J11" s="16">
        <v>3629.7</v>
      </c>
    </row>
    <row r="12" spans="1:55" s="2" customFormat="1" ht="14.25" x14ac:dyDescent="0.2">
      <c r="A12" s="8"/>
      <c r="B12" s="22" t="s">
        <v>16</v>
      </c>
      <c r="C12" s="22"/>
      <c r="D12" s="22"/>
      <c r="E12" s="22"/>
      <c r="F12" s="22"/>
      <c r="G12" s="22"/>
      <c r="H12" s="45"/>
      <c r="I12" s="22">
        <f>I8+I9+I10+I11</f>
        <v>36559.699999999997</v>
      </c>
      <c r="J12" s="22">
        <f>J8+J9+J10+J11</f>
        <v>35877.300000000003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2" customFormat="1" ht="42.75" x14ac:dyDescent="0.2">
      <c r="A13" s="8">
        <v>3</v>
      </c>
      <c r="B13" s="21" t="s">
        <v>26</v>
      </c>
      <c r="C13" s="21"/>
      <c r="D13" s="21"/>
      <c r="E13" s="21"/>
      <c r="F13" s="21"/>
      <c r="G13" s="21"/>
      <c r="H13" s="44"/>
      <c r="I13" s="21"/>
      <c r="J13" s="2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30" x14ac:dyDescent="0.25">
      <c r="A14" s="9"/>
      <c r="B14" s="16" t="s">
        <v>28</v>
      </c>
      <c r="C14" s="46" t="s">
        <v>29</v>
      </c>
      <c r="D14" s="16" t="s">
        <v>30</v>
      </c>
      <c r="E14" s="31" t="s">
        <v>31</v>
      </c>
      <c r="F14" s="23">
        <v>16200</v>
      </c>
      <c r="G14" s="23">
        <v>16200</v>
      </c>
      <c r="H14" s="47" t="s">
        <v>32</v>
      </c>
      <c r="I14" s="23">
        <v>39513.35</v>
      </c>
      <c r="J14" s="23">
        <v>39513.35</v>
      </c>
    </row>
    <row r="15" spans="1:55" ht="45" x14ac:dyDescent="0.25">
      <c r="A15" s="9"/>
      <c r="B15" s="48" t="s">
        <v>33</v>
      </c>
      <c r="C15" s="46" t="s">
        <v>34</v>
      </c>
      <c r="D15" s="16" t="s">
        <v>35</v>
      </c>
      <c r="E15" s="31" t="s">
        <v>36</v>
      </c>
      <c r="F15" s="23">
        <v>8705.1</v>
      </c>
      <c r="G15" s="23">
        <v>8705.1</v>
      </c>
      <c r="H15" s="47" t="s">
        <v>32</v>
      </c>
      <c r="I15" s="23">
        <v>39085.589999999997</v>
      </c>
      <c r="J15" s="23">
        <v>39085.589999999997</v>
      </c>
    </row>
    <row r="16" spans="1:55" ht="30" x14ac:dyDescent="0.25">
      <c r="A16" s="9"/>
      <c r="B16" s="16" t="s">
        <v>37</v>
      </c>
      <c r="C16" s="46" t="s">
        <v>38</v>
      </c>
      <c r="D16" s="16" t="s">
        <v>39</v>
      </c>
      <c r="E16" s="16" t="s">
        <v>40</v>
      </c>
      <c r="F16" s="23">
        <v>249</v>
      </c>
      <c r="G16" s="23">
        <v>0</v>
      </c>
      <c r="H16" s="47" t="s">
        <v>32</v>
      </c>
      <c r="I16" s="23">
        <v>0</v>
      </c>
      <c r="J16" s="23">
        <v>0</v>
      </c>
    </row>
    <row r="17" spans="1:55" ht="30" x14ac:dyDescent="0.25">
      <c r="A17" s="9"/>
      <c r="B17" s="16" t="s">
        <v>41</v>
      </c>
      <c r="C17" s="46" t="s">
        <v>42</v>
      </c>
      <c r="D17" s="16" t="s">
        <v>43</v>
      </c>
      <c r="E17" s="31" t="s">
        <v>36</v>
      </c>
      <c r="F17" s="23">
        <v>311</v>
      </c>
      <c r="G17" s="23">
        <v>311</v>
      </c>
      <c r="H17" s="47" t="s">
        <v>32</v>
      </c>
      <c r="I17" s="23">
        <v>1149.0999999999999</v>
      </c>
      <c r="J17" s="23">
        <f>I17</f>
        <v>1149.0999999999999</v>
      </c>
    </row>
    <row r="18" spans="1:55" ht="30" x14ac:dyDescent="0.25">
      <c r="A18" s="9"/>
      <c r="B18" s="16" t="s">
        <v>44</v>
      </c>
      <c r="C18" s="46" t="s">
        <v>45</v>
      </c>
      <c r="D18" s="16" t="s">
        <v>46</v>
      </c>
      <c r="E18" s="31" t="s">
        <v>36</v>
      </c>
      <c r="F18" s="23">
        <v>71903</v>
      </c>
      <c r="G18" s="23">
        <v>71903</v>
      </c>
      <c r="H18" s="47" t="s">
        <v>32</v>
      </c>
      <c r="I18" s="23">
        <v>21686.639999999999</v>
      </c>
      <c r="J18" s="23">
        <f>I18</f>
        <v>21686.639999999999</v>
      </c>
    </row>
    <row r="19" spans="1:55" s="2" customFormat="1" ht="14.25" x14ac:dyDescent="0.2">
      <c r="A19" s="8"/>
      <c r="B19" s="22" t="s">
        <v>16</v>
      </c>
      <c r="C19" s="22"/>
      <c r="D19" s="22"/>
      <c r="E19" s="22"/>
      <c r="F19" s="22"/>
      <c r="G19" s="22"/>
      <c r="H19" s="45"/>
      <c r="I19" s="24">
        <f>I14+I15+I16+I17+I18</f>
        <v>101434.68000000001</v>
      </c>
      <c r="J19" s="24">
        <f>J14+J15+J16+J17+J18</f>
        <v>101434.68000000001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2" customFormat="1" ht="42.75" x14ac:dyDescent="0.2">
      <c r="A20" s="8">
        <v>4</v>
      </c>
      <c r="B20" s="21" t="s">
        <v>47</v>
      </c>
      <c r="C20" s="21"/>
      <c r="D20" s="21"/>
      <c r="E20" s="21"/>
      <c r="F20" s="21"/>
      <c r="G20" s="21"/>
      <c r="H20" s="44"/>
      <c r="I20" s="21"/>
      <c r="J20" s="2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90" x14ac:dyDescent="0.25">
      <c r="A21" s="9"/>
      <c r="B21" s="16" t="s">
        <v>48</v>
      </c>
      <c r="C21" s="14" t="s">
        <v>76</v>
      </c>
      <c r="D21" s="16" t="s">
        <v>49</v>
      </c>
      <c r="E21" s="16">
        <v>642</v>
      </c>
      <c r="F21" s="16">
        <v>23000</v>
      </c>
      <c r="G21" s="16">
        <v>22677</v>
      </c>
      <c r="H21" s="49" t="s">
        <v>211</v>
      </c>
      <c r="I21" s="25">
        <v>14585.53</v>
      </c>
      <c r="J21" s="25">
        <v>14218.7</v>
      </c>
    </row>
    <row r="22" spans="1:55" ht="90" x14ac:dyDescent="0.25">
      <c r="A22" s="9"/>
      <c r="B22" s="16" t="s">
        <v>48</v>
      </c>
      <c r="C22" s="14" t="s">
        <v>76</v>
      </c>
      <c r="D22" s="16" t="s">
        <v>50</v>
      </c>
      <c r="E22" s="16">
        <v>744</v>
      </c>
      <c r="F22" s="16">
        <v>85</v>
      </c>
      <c r="G22" s="16">
        <v>94.8</v>
      </c>
      <c r="H22" s="44">
        <v>0</v>
      </c>
      <c r="I22" s="21">
        <v>0</v>
      </c>
      <c r="J22" s="21">
        <v>0</v>
      </c>
    </row>
    <row r="23" spans="1:55" ht="90" x14ac:dyDescent="0.25">
      <c r="A23" s="9"/>
      <c r="B23" s="16" t="s">
        <v>51</v>
      </c>
      <c r="C23" s="14" t="s">
        <v>77</v>
      </c>
      <c r="D23" s="16" t="s">
        <v>52</v>
      </c>
      <c r="E23" s="16"/>
      <c r="F23" s="16"/>
      <c r="G23" s="16"/>
      <c r="H23" s="44">
        <v>0</v>
      </c>
      <c r="I23" s="21">
        <v>0</v>
      </c>
      <c r="J23" s="21">
        <v>0</v>
      </c>
    </row>
    <row r="24" spans="1:55" ht="90" x14ac:dyDescent="0.25">
      <c r="A24" s="9"/>
      <c r="B24" s="16" t="s">
        <v>51</v>
      </c>
      <c r="C24" s="14" t="s">
        <v>77</v>
      </c>
      <c r="D24" s="16" t="s">
        <v>53</v>
      </c>
      <c r="E24" s="16">
        <v>792</v>
      </c>
      <c r="F24" s="16">
        <v>800</v>
      </c>
      <c r="G24" s="16">
        <v>800</v>
      </c>
      <c r="H24" s="44">
        <v>0</v>
      </c>
      <c r="I24" s="21">
        <v>0</v>
      </c>
      <c r="J24" s="21">
        <v>0</v>
      </c>
    </row>
    <row r="25" spans="1:55" ht="90" x14ac:dyDescent="0.25">
      <c r="A25" s="9"/>
      <c r="B25" s="16" t="s">
        <v>51</v>
      </c>
      <c r="C25" s="14" t="s">
        <v>77</v>
      </c>
      <c r="D25" s="16" t="s">
        <v>54</v>
      </c>
      <c r="E25" s="16">
        <v>642</v>
      </c>
      <c r="F25" s="16">
        <v>800</v>
      </c>
      <c r="G25" s="16">
        <v>800</v>
      </c>
      <c r="H25" s="44">
        <v>0</v>
      </c>
      <c r="I25" s="21">
        <v>0</v>
      </c>
      <c r="J25" s="21">
        <v>0</v>
      </c>
    </row>
    <row r="26" spans="1:55" ht="90" x14ac:dyDescent="0.25">
      <c r="A26" s="9"/>
      <c r="B26" s="16" t="s">
        <v>51</v>
      </c>
      <c r="C26" s="14" t="s">
        <v>77</v>
      </c>
      <c r="D26" s="16" t="s">
        <v>55</v>
      </c>
      <c r="E26" s="16">
        <v>642</v>
      </c>
      <c r="F26" s="16">
        <v>49</v>
      </c>
      <c r="G26" s="16">
        <v>49</v>
      </c>
      <c r="H26" s="18">
        <v>0</v>
      </c>
      <c r="I26" s="16">
        <v>0</v>
      </c>
      <c r="J26" s="16">
        <v>0</v>
      </c>
    </row>
    <row r="27" spans="1:55" ht="90" x14ac:dyDescent="0.25">
      <c r="A27" s="9"/>
      <c r="B27" s="16" t="s">
        <v>51</v>
      </c>
      <c r="C27" s="14" t="s">
        <v>78</v>
      </c>
      <c r="D27" s="16" t="s">
        <v>56</v>
      </c>
      <c r="E27" s="16"/>
      <c r="F27" s="16"/>
      <c r="G27" s="16"/>
      <c r="H27" s="18">
        <v>0</v>
      </c>
      <c r="I27" s="16">
        <v>0</v>
      </c>
      <c r="J27" s="16">
        <v>0</v>
      </c>
    </row>
    <row r="28" spans="1:55" ht="90" x14ac:dyDescent="0.25">
      <c r="A28" s="9"/>
      <c r="B28" s="16" t="s">
        <v>51</v>
      </c>
      <c r="C28" s="14" t="s">
        <v>78</v>
      </c>
      <c r="D28" s="16" t="s">
        <v>57</v>
      </c>
      <c r="E28" s="16">
        <v>642</v>
      </c>
      <c r="F28" s="16">
        <v>49</v>
      </c>
      <c r="G28" s="16">
        <v>49</v>
      </c>
      <c r="H28" s="18">
        <v>0</v>
      </c>
      <c r="I28" s="16">
        <v>0</v>
      </c>
      <c r="J28" s="16">
        <v>0</v>
      </c>
    </row>
    <row r="29" spans="1:55" ht="90" x14ac:dyDescent="0.25">
      <c r="A29" s="9"/>
      <c r="B29" s="16" t="s">
        <v>51</v>
      </c>
      <c r="C29" s="14" t="s">
        <v>78</v>
      </c>
      <c r="D29" s="16" t="s">
        <v>58</v>
      </c>
      <c r="E29" s="16">
        <v>642</v>
      </c>
      <c r="F29" s="16">
        <v>7</v>
      </c>
      <c r="G29" s="16">
        <v>7</v>
      </c>
      <c r="H29" s="18">
        <v>0</v>
      </c>
      <c r="I29" s="16">
        <v>0</v>
      </c>
      <c r="J29" s="16">
        <v>0</v>
      </c>
    </row>
    <row r="30" spans="1:55" ht="90" x14ac:dyDescent="0.25">
      <c r="A30" s="9"/>
      <c r="B30" s="16" t="s">
        <v>59</v>
      </c>
      <c r="C30" s="14" t="s">
        <v>79</v>
      </c>
      <c r="D30" s="16" t="s">
        <v>60</v>
      </c>
      <c r="E30" s="16"/>
      <c r="F30" s="16"/>
      <c r="G30" s="16"/>
      <c r="H30" s="18">
        <v>0</v>
      </c>
      <c r="I30" s="16">
        <v>0</v>
      </c>
      <c r="J30" s="16">
        <v>0</v>
      </c>
    </row>
    <row r="31" spans="1:55" ht="90" x14ac:dyDescent="0.25">
      <c r="A31" s="9"/>
      <c r="B31" s="16" t="s">
        <v>59</v>
      </c>
      <c r="C31" s="14" t="s">
        <v>79</v>
      </c>
      <c r="D31" s="16" t="s">
        <v>61</v>
      </c>
      <c r="E31" s="16">
        <v>642</v>
      </c>
      <c r="F31" s="16">
        <v>30</v>
      </c>
      <c r="G31" s="16">
        <v>30</v>
      </c>
      <c r="H31" s="18">
        <v>0</v>
      </c>
      <c r="I31" s="16">
        <v>0</v>
      </c>
      <c r="J31" s="16">
        <v>0</v>
      </c>
    </row>
    <row r="32" spans="1:55" ht="90" x14ac:dyDescent="0.25">
      <c r="A32" s="9"/>
      <c r="B32" s="16" t="s">
        <v>59</v>
      </c>
      <c r="C32" s="14" t="s">
        <v>79</v>
      </c>
      <c r="D32" s="16" t="s">
        <v>62</v>
      </c>
      <c r="E32" s="16">
        <v>642</v>
      </c>
      <c r="F32" s="16">
        <v>2</v>
      </c>
      <c r="G32" s="16">
        <v>2</v>
      </c>
      <c r="H32" s="18">
        <v>0</v>
      </c>
      <c r="I32" s="16">
        <v>0</v>
      </c>
      <c r="J32" s="16">
        <v>0</v>
      </c>
    </row>
    <row r="33" spans="1:55" ht="90" x14ac:dyDescent="0.25">
      <c r="A33" s="9"/>
      <c r="B33" s="16" t="s">
        <v>59</v>
      </c>
      <c r="C33" s="14" t="s">
        <v>79</v>
      </c>
      <c r="D33" s="16" t="s">
        <v>63</v>
      </c>
      <c r="E33" s="16">
        <v>642</v>
      </c>
      <c r="F33" s="16">
        <v>50</v>
      </c>
      <c r="G33" s="16">
        <v>50</v>
      </c>
      <c r="H33" s="18">
        <v>0</v>
      </c>
      <c r="I33" s="16">
        <v>0</v>
      </c>
      <c r="J33" s="16">
        <v>0</v>
      </c>
    </row>
    <row r="34" spans="1:55" ht="90" x14ac:dyDescent="0.25">
      <c r="A34" s="9"/>
      <c r="B34" s="16" t="s">
        <v>59</v>
      </c>
      <c r="C34" s="14" t="s">
        <v>79</v>
      </c>
      <c r="D34" s="16" t="s">
        <v>64</v>
      </c>
      <c r="E34" s="16">
        <v>642</v>
      </c>
      <c r="F34" s="16">
        <v>56</v>
      </c>
      <c r="G34" s="16">
        <v>56</v>
      </c>
      <c r="H34" s="18">
        <v>0</v>
      </c>
      <c r="I34" s="16">
        <v>0</v>
      </c>
      <c r="J34" s="16">
        <v>0</v>
      </c>
    </row>
    <row r="35" spans="1:55" ht="90" x14ac:dyDescent="0.25">
      <c r="A35" s="9"/>
      <c r="B35" s="16" t="s">
        <v>59</v>
      </c>
      <c r="C35" s="14" t="s">
        <v>80</v>
      </c>
      <c r="D35" s="16" t="s">
        <v>65</v>
      </c>
      <c r="E35" s="16"/>
      <c r="F35" s="16"/>
      <c r="G35" s="16"/>
      <c r="H35" s="18">
        <v>0</v>
      </c>
      <c r="I35" s="16">
        <v>0</v>
      </c>
      <c r="J35" s="16">
        <v>0</v>
      </c>
    </row>
    <row r="36" spans="1:55" ht="90" x14ac:dyDescent="0.25">
      <c r="A36" s="9"/>
      <c r="B36" s="16" t="s">
        <v>59</v>
      </c>
      <c r="C36" s="14" t="s">
        <v>80</v>
      </c>
      <c r="D36" s="16" t="s">
        <v>66</v>
      </c>
      <c r="E36" s="16">
        <v>642</v>
      </c>
      <c r="F36" s="16">
        <v>14</v>
      </c>
      <c r="G36" s="16">
        <v>14</v>
      </c>
      <c r="H36" s="18">
        <v>0</v>
      </c>
      <c r="I36" s="16">
        <v>0</v>
      </c>
      <c r="J36" s="16">
        <v>0</v>
      </c>
    </row>
    <row r="37" spans="1:55" ht="90" x14ac:dyDescent="0.25">
      <c r="A37" s="9"/>
      <c r="B37" s="16" t="s">
        <v>59</v>
      </c>
      <c r="C37" s="14" t="s">
        <v>80</v>
      </c>
      <c r="D37" s="16" t="s">
        <v>67</v>
      </c>
      <c r="E37" s="16">
        <v>642</v>
      </c>
      <c r="F37" s="16">
        <v>1</v>
      </c>
      <c r="G37" s="16">
        <v>1</v>
      </c>
      <c r="H37" s="18">
        <v>0</v>
      </c>
      <c r="I37" s="16">
        <v>0</v>
      </c>
      <c r="J37" s="16">
        <v>0</v>
      </c>
    </row>
    <row r="38" spans="1:55" ht="90" x14ac:dyDescent="0.25">
      <c r="A38" s="9"/>
      <c r="B38" s="16" t="s">
        <v>59</v>
      </c>
      <c r="C38" s="14" t="s">
        <v>81</v>
      </c>
      <c r="D38" s="16" t="s">
        <v>68</v>
      </c>
      <c r="E38" s="16"/>
      <c r="F38" s="16"/>
      <c r="G38" s="16"/>
      <c r="H38" s="18">
        <v>0</v>
      </c>
      <c r="I38" s="16">
        <v>0</v>
      </c>
      <c r="J38" s="16">
        <v>0</v>
      </c>
    </row>
    <row r="39" spans="1:55" ht="90" x14ac:dyDescent="0.25">
      <c r="A39" s="9"/>
      <c r="B39" s="16" t="s">
        <v>59</v>
      </c>
      <c r="C39" s="14" t="s">
        <v>81</v>
      </c>
      <c r="D39" s="16" t="s">
        <v>69</v>
      </c>
      <c r="E39" s="16">
        <v>642</v>
      </c>
      <c r="F39" s="16">
        <v>14</v>
      </c>
      <c r="G39" s="16">
        <v>14</v>
      </c>
      <c r="H39" s="18">
        <v>0</v>
      </c>
      <c r="I39" s="16">
        <v>0</v>
      </c>
      <c r="J39" s="16">
        <v>0</v>
      </c>
    </row>
    <row r="40" spans="1:55" ht="90" x14ac:dyDescent="0.25">
      <c r="A40" s="9"/>
      <c r="B40" s="16" t="s">
        <v>59</v>
      </c>
      <c r="C40" s="14" t="s">
        <v>81</v>
      </c>
      <c r="D40" s="16" t="s">
        <v>70</v>
      </c>
      <c r="E40" s="16">
        <v>642</v>
      </c>
      <c r="F40" s="16">
        <v>16</v>
      </c>
      <c r="G40" s="16">
        <v>16</v>
      </c>
      <c r="H40" s="18">
        <v>0</v>
      </c>
      <c r="I40" s="16">
        <v>0</v>
      </c>
      <c r="J40" s="16">
        <v>0</v>
      </c>
    </row>
    <row r="41" spans="1:55" ht="90" x14ac:dyDescent="0.25">
      <c r="A41" s="9"/>
      <c r="B41" s="16" t="s">
        <v>59</v>
      </c>
      <c r="C41" s="14" t="s">
        <v>81</v>
      </c>
      <c r="D41" s="16" t="s">
        <v>63</v>
      </c>
      <c r="E41" s="16">
        <v>642</v>
      </c>
      <c r="F41" s="16">
        <v>30</v>
      </c>
      <c r="G41" s="16">
        <v>30</v>
      </c>
      <c r="H41" s="18">
        <v>0</v>
      </c>
      <c r="I41" s="16">
        <v>0</v>
      </c>
      <c r="J41" s="16">
        <v>0</v>
      </c>
    </row>
    <row r="42" spans="1:55" ht="39.75" customHeight="1" x14ac:dyDescent="0.25">
      <c r="A42" s="9"/>
      <c r="B42" s="16" t="s">
        <v>71</v>
      </c>
      <c r="C42" s="107" t="s">
        <v>82</v>
      </c>
      <c r="D42" s="108" t="s">
        <v>73</v>
      </c>
      <c r="E42" s="108">
        <v>796</v>
      </c>
      <c r="F42" s="108">
        <v>250</v>
      </c>
      <c r="G42" s="108">
        <v>250</v>
      </c>
      <c r="H42" s="114">
        <v>0</v>
      </c>
      <c r="I42" s="108">
        <v>0</v>
      </c>
      <c r="J42" s="108">
        <v>0</v>
      </c>
    </row>
    <row r="43" spans="1:55" ht="45" customHeight="1" x14ac:dyDescent="0.25">
      <c r="A43" s="9"/>
      <c r="B43" s="16" t="s">
        <v>72</v>
      </c>
      <c r="C43" s="107"/>
      <c r="D43" s="108"/>
      <c r="E43" s="108"/>
      <c r="F43" s="108"/>
      <c r="G43" s="108"/>
      <c r="H43" s="114"/>
      <c r="I43" s="108"/>
      <c r="J43" s="108"/>
    </row>
    <row r="44" spans="1:55" ht="30" x14ac:dyDescent="0.25">
      <c r="A44" s="9"/>
      <c r="B44" s="16" t="s">
        <v>74</v>
      </c>
      <c r="C44" s="14"/>
      <c r="D44" s="16" t="s">
        <v>75</v>
      </c>
      <c r="E44" s="16">
        <v>356</v>
      </c>
      <c r="F44" s="16">
        <v>830</v>
      </c>
      <c r="G44" s="16">
        <v>835</v>
      </c>
      <c r="H44" s="18">
        <v>8.1112010810498008E+22</v>
      </c>
      <c r="I44" s="26">
        <v>38079.800000000003</v>
      </c>
      <c r="J44" s="16">
        <v>38079.800000000003</v>
      </c>
    </row>
    <row r="45" spans="1:55" s="2" customFormat="1" ht="14.25" x14ac:dyDescent="0.2">
      <c r="A45" s="8"/>
      <c r="B45" s="22" t="s">
        <v>16</v>
      </c>
      <c r="C45" s="22"/>
      <c r="D45" s="22"/>
      <c r="E45" s="22"/>
      <c r="F45" s="22"/>
      <c r="G45" s="22"/>
      <c r="H45" s="45"/>
      <c r="I45" s="24">
        <f>I21+I44</f>
        <v>52665.33</v>
      </c>
      <c r="J45" s="24">
        <f>J21+J44</f>
        <v>52298.5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2" customFormat="1" ht="28.5" x14ac:dyDescent="0.2">
      <c r="A46" s="8">
        <v>5</v>
      </c>
      <c r="B46" s="21" t="s">
        <v>83</v>
      </c>
      <c r="C46" s="51"/>
      <c r="D46" s="21"/>
      <c r="E46" s="21"/>
      <c r="F46" s="21"/>
      <c r="G46" s="21"/>
      <c r="H46" s="44"/>
      <c r="I46" s="21"/>
      <c r="J46" s="2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95" x14ac:dyDescent="0.25">
      <c r="A47" s="9"/>
      <c r="B47" s="52" t="s">
        <v>84</v>
      </c>
      <c r="C47" s="53" t="s">
        <v>85</v>
      </c>
      <c r="D47" s="52" t="s">
        <v>86</v>
      </c>
      <c r="E47" s="11" t="s">
        <v>87</v>
      </c>
      <c r="F47" s="11">
        <v>80</v>
      </c>
      <c r="G47" s="11">
        <v>86</v>
      </c>
      <c r="H47" s="54" t="s">
        <v>88</v>
      </c>
      <c r="I47" s="27">
        <v>20414.7</v>
      </c>
      <c r="J47" s="27">
        <v>21734.3</v>
      </c>
    </row>
    <row r="48" spans="1:55" ht="195" x14ac:dyDescent="0.25">
      <c r="A48" s="9"/>
      <c r="B48" s="52" t="s">
        <v>84</v>
      </c>
      <c r="C48" s="53" t="s">
        <v>85</v>
      </c>
      <c r="D48" s="52" t="s">
        <v>86</v>
      </c>
      <c r="E48" s="11" t="s">
        <v>87</v>
      </c>
      <c r="F48" s="11">
        <v>24</v>
      </c>
      <c r="G48" s="11">
        <v>24</v>
      </c>
      <c r="H48" s="54" t="s">
        <v>88</v>
      </c>
      <c r="I48" s="27">
        <v>9123.5</v>
      </c>
      <c r="J48" s="27">
        <v>9097.9</v>
      </c>
    </row>
    <row r="49" spans="1:55" ht="30" x14ac:dyDescent="0.25">
      <c r="A49" s="9"/>
      <c r="B49" s="11" t="s">
        <v>89</v>
      </c>
      <c r="C49" s="53" t="s">
        <v>90</v>
      </c>
      <c r="D49" s="52" t="s">
        <v>86</v>
      </c>
      <c r="E49" s="11" t="s">
        <v>87</v>
      </c>
      <c r="F49" s="55">
        <v>2293</v>
      </c>
      <c r="G49" s="55">
        <v>4325</v>
      </c>
      <c r="H49" s="54" t="s">
        <v>88</v>
      </c>
      <c r="I49" s="28">
        <v>98629.5</v>
      </c>
      <c r="J49" s="28">
        <v>98629.5</v>
      </c>
    </row>
    <row r="50" spans="1:55" ht="30" x14ac:dyDescent="0.25">
      <c r="A50" s="9"/>
      <c r="B50" s="11" t="s">
        <v>91</v>
      </c>
      <c r="C50" s="53" t="s">
        <v>90</v>
      </c>
      <c r="D50" s="52" t="s">
        <v>86</v>
      </c>
      <c r="E50" s="11" t="s">
        <v>87</v>
      </c>
      <c r="F50" s="11">
        <v>240</v>
      </c>
      <c r="G50" s="11">
        <v>256</v>
      </c>
      <c r="H50" s="54" t="s">
        <v>88</v>
      </c>
      <c r="I50" s="28">
        <v>3180.8</v>
      </c>
      <c r="J50" s="28">
        <v>3180.8</v>
      </c>
    </row>
    <row r="51" spans="1:55" ht="30" x14ac:dyDescent="0.25">
      <c r="A51" s="9"/>
      <c r="B51" s="52" t="s">
        <v>92</v>
      </c>
      <c r="C51" s="53" t="s">
        <v>85</v>
      </c>
      <c r="D51" s="52" t="s">
        <v>86</v>
      </c>
      <c r="E51" s="11" t="s">
        <v>87</v>
      </c>
      <c r="F51" s="11">
        <v>80</v>
      </c>
      <c r="G51" s="11">
        <v>183</v>
      </c>
      <c r="H51" s="54" t="s">
        <v>88</v>
      </c>
      <c r="I51" s="27">
        <v>55914.6</v>
      </c>
      <c r="J51" s="27">
        <v>55623.7</v>
      </c>
    </row>
    <row r="52" spans="1:55" ht="45" x14ac:dyDescent="0.25">
      <c r="A52" s="9"/>
      <c r="B52" s="52" t="s">
        <v>93</v>
      </c>
      <c r="C52" s="53" t="s">
        <v>90</v>
      </c>
      <c r="D52" s="52" t="s">
        <v>86</v>
      </c>
      <c r="E52" s="11" t="s">
        <v>87</v>
      </c>
      <c r="F52" s="11">
        <v>30</v>
      </c>
      <c r="G52" s="11">
        <v>73</v>
      </c>
      <c r="H52" s="54" t="s">
        <v>88</v>
      </c>
      <c r="I52" s="27">
        <v>2162.6</v>
      </c>
      <c r="J52" s="27">
        <v>2162.6</v>
      </c>
    </row>
    <row r="53" spans="1:55" ht="42" customHeight="1" x14ac:dyDescent="0.25">
      <c r="A53" s="9"/>
      <c r="B53" s="52" t="s">
        <v>94</v>
      </c>
      <c r="C53" s="53" t="s">
        <v>95</v>
      </c>
      <c r="D53" s="52" t="s">
        <v>86</v>
      </c>
      <c r="E53" s="11" t="s">
        <v>87</v>
      </c>
      <c r="F53" s="55">
        <v>5500</v>
      </c>
      <c r="G53" s="55">
        <v>6380</v>
      </c>
      <c r="H53" s="54" t="s">
        <v>88</v>
      </c>
      <c r="I53" s="27">
        <v>1547.3</v>
      </c>
      <c r="J53" s="27">
        <v>1547.3</v>
      </c>
    </row>
    <row r="54" spans="1:55" s="2" customFormat="1" ht="22.5" customHeight="1" x14ac:dyDescent="0.2">
      <c r="A54" s="8"/>
      <c r="B54" s="22" t="s">
        <v>16</v>
      </c>
      <c r="C54" s="56"/>
      <c r="D54" s="22"/>
      <c r="E54" s="22"/>
      <c r="F54" s="22"/>
      <c r="G54" s="22"/>
      <c r="H54" s="45"/>
      <c r="I54" s="29">
        <f>I47+I48+I49+I50+I51+I52+I53</f>
        <v>190973</v>
      </c>
      <c r="J54" s="29">
        <f>J47+J48+J49+J50+J51+J52+J53</f>
        <v>191976.1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45" x14ac:dyDescent="0.25">
      <c r="A55" s="8"/>
      <c r="B55" s="52" t="s">
        <v>96</v>
      </c>
      <c r="C55" s="46"/>
      <c r="H55" s="57"/>
      <c r="I55" s="30"/>
      <c r="J55" s="30"/>
    </row>
    <row r="56" spans="1:55" ht="75" x14ac:dyDescent="0.25">
      <c r="A56" s="9"/>
      <c r="B56" s="48" t="s">
        <v>97</v>
      </c>
      <c r="C56" s="14" t="s">
        <v>98</v>
      </c>
      <c r="D56" s="48" t="s">
        <v>99</v>
      </c>
      <c r="E56" s="31">
        <v>792</v>
      </c>
      <c r="F56" s="31">
        <v>11</v>
      </c>
      <c r="G56" s="31">
        <v>11</v>
      </c>
      <c r="H56" s="47">
        <v>0</v>
      </c>
      <c r="I56" s="31">
        <v>0</v>
      </c>
      <c r="J56" s="31">
        <v>0</v>
      </c>
    </row>
    <row r="57" spans="1:55" ht="68.25" customHeight="1" x14ac:dyDescent="0.25">
      <c r="A57" s="9"/>
      <c r="B57" s="16" t="s">
        <v>100</v>
      </c>
      <c r="C57" s="14" t="s">
        <v>101</v>
      </c>
      <c r="D57" s="16" t="s">
        <v>102</v>
      </c>
      <c r="E57" s="31">
        <v>876</v>
      </c>
      <c r="F57" s="31">
        <v>1</v>
      </c>
      <c r="G57" s="31">
        <v>1</v>
      </c>
      <c r="H57" s="18" t="s">
        <v>103</v>
      </c>
      <c r="I57" s="31">
        <v>210.2</v>
      </c>
      <c r="J57" s="31">
        <v>210.2</v>
      </c>
    </row>
    <row r="58" spans="1:55" ht="75" x14ac:dyDescent="0.25">
      <c r="A58" s="9"/>
      <c r="B58" s="48" t="s">
        <v>104</v>
      </c>
      <c r="C58" s="46" t="s">
        <v>105</v>
      </c>
      <c r="D58" s="48" t="s">
        <v>106</v>
      </c>
      <c r="E58" s="31">
        <v>792</v>
      </c>
      <c r="F58" s="31">
        <v>15</v>
      </c>
      <c r="G58" s="31">
        <v>15</v>
      </c>
      <c r="H58" s="47" t="s">
        <v>107</v>
      </c>
      <c r="I58" s="31">
        <v>0</v>
      </c>
      <c r="J58" s="31">
        <v>0</v>
      </c>
    </row>
    <row r="59" spans="1:55" s="2" customFormat="1" ht="27" customHeight="1" x14ac:dyDescent="0.2">
      <c r="A59" s="8"/>
      <c r="B59" s="21" t="s">
        <v>16</v>
      </c>
      <c r="C59" s="56"/>
      <c r="D59" s="22"/>
      <c r="E59" s="22"/>
      <c r="F59" s="22"/>
      <c r="G59" s="22"/>
      <c r="H59" s="45"/>
      <c r="I59" s="22">
        <f>I57</f>
        <v>210.2</v>
      </c>
      <c r="J59" s="22">
        <f>J57</f>
        <v>210.2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s="2" customFormat="1" ht="37.5" customHeight="1" x14ac:dyDescent="0.2">
      <c r="A60" s="8">
        <v>6</v>
      </c>
      <c r="B60" s="21" t="s">
        <v>109</v>
      </c>
      <c r="C60" s="56"/>
      <c r="D60" s="22"/>
      <c r="E60" s="22"/>
      <c r="F60" s="22"/>
      <c r="G60" s="22"/>
      <c r="H60" s="45"/>
      <c r="I60" s="22"/>
      <c r="J60" s="2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90" x14ac:dyDescent="0.25">
      <c r="A61" s="9"/>
      <c r="B61" s="16" t="s">
        <v>110</v>
      </c>
      <c r="C61" s="16" t="s">
        <v>118</v>
      </c>
      <c r="D61" s="16" t="s">
        <v>111</v>
      </c>
      <c r="E61" s="31" t="s">
        <v>112</v>
      </c>
      <c r="F61" s="16" t="s">
        <v>116</v>
      </c>
      <c r="G61" s="16">
        <v>2205</v>
      </c>
      <c r="H61" s="18" t="s">
        <v>117</v>
      </c>
      <c r="I61" s="32">
        <v>43336</v>
      </c>
      <c r="J61" s="32">
        <v>41893</v>
      </c>
    </row>
    <row r="62" spans="1:55" ht="60" x14ac:dyDescent="0.25">
      <c r="A62" s="9"/>
      <c r="B62" s="58" t="s">
        <v>113</v>
      </c>
      <c r="C62" s="59" t="s">
        <v>257</v>
      </c>
      <c r="D62" s="16" t="s">
        <v>111</v>
      </c>
      <c r="E62" s="31" t="s">
        <v>112</v>
      </c>
      <c r="F62" s="31">
        <v>4280</v>
      </c>
      <c r="G62" s="31">
        <v>4263</v>
      </c>
      <c r="H62" s="59" t="s">
        <v>257</v>
      </c>
      <c r="I62" s="32">
        <v>332523.59999999998</v>
      </c>
      <c r="J62" s="32">
        <v>311755</v>
      </c>
    </row>
    <row r="63" spans="1:55" ht="60" x14ac:dyDescent="0.25">
      <c r="A63" s="9"/>
      <c r="B63" s="58" t="s">
        <v>114</v>
      </c>
      <c r="C63" s="31" t="s">
        <v>115</v>
      </c>
      <c r="D63" s="16" t="s">
        <v>111</v>
      </c>
      <c r="E63" s="31" t="s">
        <v>112</v>
      </c>
      <c r="F63" s="31">
        <v>4250</v>
      </c>
      <c r="G63" s="31">
        <v>4250</v>
      </c>
      <c r="H63" s="47" t="s">
        <v>115</v>
      </c>
      <c r="I63" s="32">
        <v>25102.9</v>
      </c>
      <c r="J63" s="32">
        <v>22096</v>
      </c>
    </row>
    <row r="64" spans="1:55" s="2" customFormat="1" ht="27" customHeight="1" x14ac:dyDescent="0.2">
      <c r="A64" s="8"/>
      <c r="B64" s="21" t="s">
        <v>16</v>
      </c>
      <c r="C64" s="56"/>
      <c r="D64" s="22"/>
      <c r="E64" s="22"/>
      <c r="F64" s="22"/>
      <c r="G64" s="22"/>
      <c r="H64" s="45"/>
      <c r="I64" s="33">
        <f>I61+I62+I63</f>
        <v>400962.5</v>
      </c>
      <c r="J64" s="33">
        <f>J61+J62+J63</f>
        <v>375744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2" customFormat="1" ht="29.25" customHeight="1" x14ac:dyDescent="0.2">
      <c r="A65" s="8">
        <v>7</v>
      </c>
      <c r="B65" s="22" t="s">
        <v>119</v>
      </c>
      <c r="C65" s="56"/>
      <c r="D65" s="22"/>
      <c r="E65" s="22"/>
      <c r="F65" s="22"/>
      <c r="G65" s="22"/>
      <c r="H65" s="45"/>
      <c r="I65" s="22"/>
      <c r="J65" s="2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05" x14ac:dyDescent="0.25">
      <c r="A66" s="9"/>
      <c r="B66" s="52" t="s">
        <v>120</v>
      </c>
      <c r="C66" s="53" t="s">
        <v>121</v>
      </c>
      <c r="D66" s="11" t="s">
        <v>122</v>
      </c>
      <c r="E66" s="11">
        <v>836</v>
      </c>
      <c r="F66" s="60">
        <v>460628</v>
      </c>
      <c r="G66" s="55">
        <v>467035</v>
      </c>
      <c r="H66" s="61" t="s">
        <v>123</v>
      </c>
      <c r="I66" s="34">
        <v>3001.8853605328359</v>
      </c>
      <c r="J66" s="34">
        <v>2975.3800646443874</v>
      </c>
    </row>
    <row r="67" spans="1:55" ht="105" x14ac:dyDescent="0.25">
      <c r="A67" s="9"/>
      <c r="B67" s="52" t="s">
        <v>120</v>
      </c>
      <c r="C67" s="53" t="s">
        <v>124</v>
      </c>
      <c r="D67" s="11" t="s">
        <v>125</v>
      </c>
      <c r="E67" s="11">
        <v>796</v>
      </c>
      <c r="F67" s="60">
        <v>327203</v>
      </c>
      <c r="G67" s="55">
        <v>330623</v>
      </c>
      <c r="H67" s="61" t="s">
        <v>126</v>
      </c>
      <c r="I67" s="34">
        <v>2132.36254770102</v>
      </c>
      <c r="J67" s="34">
        <v>2106.3283974711135</v>
      </c>
    </row>
    <row r="68" spans="1:55" ht="105" x14ac:dyDescent="0.25">
      <c r="A68" s="9"/>
      <c r="B68" s="52" t="s">
        <v>120</v>
      </c>
      <c r="C68" s="53" t="s">
        <v>127</v>
      </c>
      <c r="D68" s="11" t="s">
        <v>128</v>
      </c>
      <c r="E68" s="11">
        <v>836</v>
      </c>
      <c r="F68" s="60">
        <v>2806327</v>
      </c>
      <c r="G68" s="55">
        <v>2804717</v>
      </c>
      <c r="H68" s="61" t="s">
        <v>126</v>
      </c>
      <c r="I68" s="34">
        <v>18288.666642427364</v>
      </c>
      <c r="J68" s="34">
        <v>17868.251948503243</v>
      </c>
    </row>
    <row r="69" spans="1:55" ht="105" x14ac:dyDescent="0.25">
      <c r="A69" s="9"/>
      <c r="B69" s="52" t="s">
        <v>120</v>
      </c>
      <c r="C69" s="62" t="s">
        <v>129</v>
      </c>
      <c r="D69" s="11" t="s">
        <v>128</v>
      </c>
      <c r="E69" s="11">
        <v>836</v>
      </c>
      <c r="F69" s="60">
        <v>2582842</v>
      </c>
      <c r="G69" s="60">
        <v>2581532</v>
      </c>
      <c r="H69" s="54" t="s">
        <v>126</v>
      </c>
      <c r="I69" s="34">
        <v>16832.228150197883</v>
      </c>
      <c r="J69" s="34">
        <v>16446.388063082115</v>
      </c>
    </row>
    <row r="70" spans="1:55" ht="105" x14ac:dyDescent="0.25">
      <c r="A70" s="9"/>
      <c r="B70" s="52" t="s">
        <v>120</v>
      </c>
      <c r="C70" s="62" t="s">
        <v>130</v>
      </c>
      <c r="D70" s="11" t="s">
        <v>131</v>
      </c>
      <c r="E70" s="11">
        <v>796</v>
      </c>
      <c r="F70" s="60">
        <v>100535</v>
      </c>
      <c r="G70" s="60">
        <v>105164</v>
      </c>
      <c r="H70" s="54" t="s">
        <v>126</v>
      </c>
      <c r="I70" s="34">
        <v>655.18063322500734</v>
      </c>
      <c r="J70" s="34">
        <v>669.97734456360308</v>
      </c>
    </row>
    <row r="71" spans="1:55" ht="105" x14ac:dyDescent="0.25">
      <c r="A71" s="9"/>
      <c r="B71" s="52" t="s">
        <v>120</v>
      </c>
      <c r="C71" s="62" t="s">
        <v>132</v>
      </c>
      <c r="D71" s="11" t="s">
        <v>133</v>
      </c>
      <c r="E71" s="11">
        <v>796</v>
      </c>
      <c r="F71" s="60">
        <v>450</v>
      </c>
      <c r="G71" s="60">
        <v>522</v>
      </c>
      <c r="H71" s="54" t="s">
        <v>126</v>
      </c>
      <c r="I71" s="34">
        <v>2.9326233147784682</v>
      </c>
      <c r="J71" s="34">
        <v>3.325550320092435</v>
      </c>
    </row>
    <row r="72" spans="1:55" ht="105" x14ac:dyDescent="0.25">
      <c r="A72" s="9"/>
      <c r="B72" s="52" t="s">
        <v>120</v>
      </c>
      <c r="C72" s="62" t="s">
        <v>134</v>
      </c>
      <c r="D72" s="11" t="s">
        <v>133</v>
      </c>
      <c r="E72" s="11">
        <v>796</v>
      </c>
      <c r="F72" s="60">
        <v>6435588</v>
      </c>
      <c r="G72" s="60">
        <v>6435591</v>
      </c>
      <c r="H72" s="54" t="s">
        <v>126</v>
      </c>
      <c r="I72" s="34">
        <v>41940.345362463406</v>
      </c>
      <c r="J72" s="34">
        <v>40999.773390869719</v>
      </c>
    </row>
    <row r="73" spans="1:55" ht="105" x14ac:dyDescent="0.25">
      <c r="A73" s="9"/>
      <c r="B73" s="52" t="s">
        <v>120</v>
      </c>
      <c r="C73" s="62" t="s">
        <v>135</v>
      </c>
      <c r="D73" s="11" t="s">
        <v>136</v>
      </c>
      <c r="E73" s="11">
        <v>796</v>
      </c>
      <c r="F73" s="60">
        <v>3872</v>
      </c>
      <c r="G73" s="60">
        <v>3872</v>
      </c>
      <c r="H73" s="54" t="s">
        <v>126</v>
      </c>
      <c r="I73" s="34">
        <v>25.233594388493838</v>
      </c>
      <c r="J73" s="34">
        <v>24.667683600379135</v>
      </c>
    </row>
    <row r="74" spans="1:55" ht="105" x14ac:dyDescent="0.25">
      <c r="A74" s="9"/>
      <c r="B74" s="52" t="s">
        <v>120</v>
      </c>
      <c r="C74" s="62" t="s">
        <v>137</v>
      </c>
      <c r="D74" s="11" t="s">
        <v>136</v>
      </c>
      <c r="E74" s="11">
        <v>796</v>
      </c>
      <c r="F74" s="60">
        <v>180340</v>
      </c>
      <c r="G74" s="60">
        <v>180340</v>
      </c>
      <c r="H74" s="54" t="s">
        <v>126</v>
      </c>
      <c r="I74" s="34">
        <v>1175.2650857492199</v>
      </c>
      <c r="J74" s="34">
        <v>1148.9075569453444</v>
      </c>
    </row>
    <row r="75" spans="1:55" s="2" customFormat="1" ht="27" customHeight="1" x14ac:dyDescent="0.2">
      <c r="A75" s="8"/>
      <c r="B75" s="21" t="s">
        <v>16</v>
      </c>
      <c r="C75" s="56"/>
      <c r="D75" s="22"/>
      <c r="E75" s="22"/>
      <c r="F75" s="22"/>
      <c r="G75" s="22"/>
      <c r="H75" s="45"/>
      <c r="I75" s="33">
        <f>I66+I67+I68+I69+I70+I71+I72+I73+I74</f>
        <v>84054.10000000002</v>
      </c>
      <c r="J75" s="33">
        <f>J66+J67+J68+J69+J70+J71+J72+J73+J74</f>
        <v>82242.999999999985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s="2" customFormat="1" ht="29.25" customHeight="1" x14ac:dyDescent="0.2">
      <c r="A76" s="8">
        <v>8</v>
      </c>
      <c r="B76" s="21" t="s">
        <v>138</v>
      </c>
      <c r="C76" s="56"/>
      <c r="D76" s="22"/>
      <c r="E76" s="22"/>
      <c r="F76" s="22"/>
      <c r="G76" s="22"/>
      <c r="H76" s="45"/>
      <c r="I76" s="22"/>
      <c r="J76" s="2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ht="39" x14ac:dyDescent="0.25">
      <c r="A77" s="9"/>
      <c r="B77" s="25" t="s">
        <v>139</v>
      </c>
      <c r="C77" s="63" t="s">
        <v>140</v>
      </c>
      <c r="D77" s="35" t="s">
        <v>141</v>
      </c>
      <c r="E77" s="35" t="s">
        <v>142</v>
      </c>
      <c r="F77" s="64">
        <v>72</v>
      </c>
      <c r="G77" s="64">
        <v>72</v>
      </c>
      <c r="H77" s="47" t="s">
        <v>197</v>
      </c>
      <c r="I77" s="35">
        <v>4062.5</v>
      </c>
      <c r="J77" s="35">
        <v>4062.5</v>
      </c>
    </row>
    <row r="78" spans="1:55" ht="33.75" customHeight="1" x14ac:dyDescent="0.25">
      <c r="A78" s="9"/>
      <c r="B78" s="25" t="s">
        <v>143</v>
      </c>
      <c r="C78" s="63" t="s">
        <v>144</v>
      </c>
      <c r="D78" s="35" t="s">
        <v>141</v>
      </c>
      <c r="E78" s="35" t="s">
        <v>142</v>
      </c>
      <c r="F78" s="64">
        <v>73</v>
      </c>
      <c r="G78" s="64">
        <v>73</v>
      </c>
      <c r="H78" s="47" t="s">
        <v>197</v>
      </c>
      <c r="I78" s="35">
        <v>142.4</v>
      </c>
      <c r="J78" s="35">
        <v>142.4</v>
      </c>
    </row>
    <row r="79" spans="1:55" ht="39" x14ac:dyDescent="0.25">
      <c r="A79" s="9"/>
      <c r="B79" s="25" t="s">
        <v>145</v>
      </c>
      <c r="C79" s="63" t="s">
        <v>146</v>
      </c>
      <c r="D79" s="35" t="s">
        <v>141</v>
      </c>
      <c r="E79" s="35" t="s">
        <v>142</v>
      </c>
      <c r="F79" s="64">
        <v>219</v>
      </c>
      <c r="G79" s="64">
        <v>219</v>
      </c>
      <c r="H79" s="47" t="s">
        <v>197</v>
      </c>
      <c r="I79" s="35">
        <v>233.3</v>
      </c>
      <c r="J79" s="35">
        <v>233.3</v>
      </c>
    </row>
    <row r="80" spans="1:55" ht="64.5" x14ac:dyDescent="0.25">
      <c r="A80" s="9"/>
      <c r="B80" s="25" t="s">
        <v>147</v>
      </c>
      <c r="C80" s="63" t="s">
        <v>148</v>
      </c>
      <c r="D80" s="35" t="s">
        <v>149</v>
      </c>
      <c r="E80" s="65" t="s">
        <v>150</v>
      </c>
      <c r="F80" s="64">
        <v>208</v>
      </c>
      <c r="G80" s="64">
        <v>208</v>
      </c>
      <c r="H80" s="47" t="s">
        <v>197</v>
      </c>
      <c r="I80" s="35">
        <v>76.400000000000006</v>
      </c>
      <c r="J80" s="35">
        <v>76.400000000000006</v>
      </c>
    </row>
    <row r="81" spans="1:10" ht="30" customHeight="1" x14ac:dyDescent="0.25">
      <c r="A81" s="9"/>
      <c r="B81" s="25" t="s">
        <v>151</v>
      </c>
      <c r="C81" s="63" t="s">
        <v>152</v>
      </c>
      <c r="D81" s="35" t="s">
        <v>153</v>
      </c>
      <c r="E81" s="64" t="s">
        <v>154</v>
      </c>
      <c r="F81" s="64">
        <v>15</v>
      </c>
      <c r="G81" s="64">
        <v>15</v>
      </c>
      <c r="H81" s="47" t="s">
        <v>197</v>
      </c>
      <c r="I81" s="35">
        <v>152</v>
      </c>
      <c r="J81" s="35">
        <v>152</v>
      </c>
    </row>
    <row r="82" spans="1:10" ht="51.75" x14ac:dyDescent="0.25">
      <c r="A82" s="9"/>
      <c r="B82" s="25" t="s">
        <v>155</v>
      </c>
      <c r="C82" s="63" t="s">
        <v>156</v>
      </c>
      <c r="D82" s="35" t="s">
        <v>157</v>
      </c>
      <c r="E82" s="35" t="s">
        <v>154</v>
      </c>
      <c r="F82" s="64">
        <v>52</v>
      </c>
      <c r="G82" s="64">
        <v>52</v>
      </c>
      <c r="H82" s="47" t="s">
        <v>197</v>
      </c>
      <c r="I82" s="35">
        <v>218.4</v>
      </c>
      <c r="J82" s="35">
        <v>218.4</v>
      </c>
    </row>
    <row r="83" spans="1:10" ht="24.75" customHeight="1" x14ac:dyDescent="0.25">
      <c r="A83" s="9"/>
      <c r="B83" s="25" t="s">
        <v>158</v>
      </c>
      <c r="C83" s="63" t="s">
        <v>159</v>
      </c>
      <c r="D83" s="35" t="s">
        <v>160</v>
      </c>
      <c r="E83" s="65" t="s">
        <v>150</v>
      </c>
      <c r="F83" s="64">
        <v>391607</v>
      </c>
      <c r="G83" s="35">
        <v>3.9</v>
      </c>
      <c r="H83" s="47" t="s">
        <v>197</v>
      </c>
      <c r="I83" s="35">
        <v>600</v>
      </c>
      <c r="J83" s="35">
        <v>194.7</v>
      </c>
    </row>
    <row r="84" spans="1:10" ht="64.5" x14ac:dyDescent="0.25">
      <c r="A84" s="9"/>
      <c r="B84" s="25" t="s">
        <v>161</v>
      </c>
      <c r="C84" s="63" t="s">
        <v>162</v>
      </c>
      <c r="D84" s="35" t="s">
        <v>160</v>
      </c>
      <c r="E84" s="65" t="s">
        <v>150</v>
      </c>
      <c r="F84" s="64">
        <v>391607</v>
      </c>
      <c r="G84" s="35">
        <v>391607</v>
      </c>
      <c r="H84" s="47" t="s">
        <v>197</v>
      </c>
      <c r="I84" s="35">
        <v>3686.5</v>
      </c>
      <c r="J84" s="36">
        <v>4091.8</v>
      </c>
    </row>
    <row r="85" spans="1:10" ht="44.25" customHeight="1" x14ac:dyDescent="0.25">
      <c r="A85" s="9"/>
      <c r="B85" s="25" t="s">
        <v>163</v>
      </c>
      <c r="C85" s="63" t="s">
        <v>164</v>
      </c>
      <c r="D85" s="35" t="s">
        <v>160</v>
      </c>
      <c r="E85" s="65" t="s">
        <v>150</v>
      </c>
      <c r="F85" s="64">
        <v>1950</v>
      </c>
      <c r="G85" s="64">
        <v>1950</v>
      </c>
      <c r="H85" s="47" t="s">
        <v>199</v>
      </c>
      <c r="I85" s="35">
        <v>403.8</v>
      </c>
      <c r="J85" s="35">
        <v>403.8</v>
      </c>
    </row>
    <row r="86" spans="1:10" ht="25.5" customHeight="1" x14ac:dyDescent="0.25">
      <c r="A86" s="9"/>
      <c r="B86" s="25" t="s">
        <v>165</v>
      </c>
      <c r="C86" s="63" t="s">
        <v>166</v>
      </c>
      <c r="D86" s="35" t="s">
        <v>167</v>
      </c>
      <c r="E86" s="35" t="s">
        <v>168</v>
      </c>
      <c r="F86" s="64" t="s">
        <v>169</v>
      </c>
      <c r="G86" s="64" t="s">
        <v>169</v>
      </c>
      <c r="H86" s="47" t="s">
        <v>198</v>
      </c>
      <c r="I86" s="35">
        <v>2159.6</v>
      </c>
      <c r="J86" s="35">
        <v>2159.6</v>
      </c>
    </row>
    <row r="87" spans="1:10" ht="29.25" customHeight="1" x14ac:dyDescent="0.25">
      <c r="A87" s="9"/>
      <c r="B87" s="25" t="s">
        <v>170</v>
      </c>
      <c r="C87" s="63" t="s">
        <v>171</v>
      </c>
      <c r="D87" s="35" t="s">
        <v>160</v>
      </c>
      <c r="E87" s="65" t="s">
        <v>150</v>
      </c>
      <c r="F87" s="64">
        <v>12.5</v>
      </c>
      <c r="G87" s="64">
        <v>12.5</v>
      </c>
      <c r="H87" s="47" t="s">
        <v>201</v>
      </c>
      <c r="I87" s="35">
        <v>504.9</v>
      </c>
      <c r="J87" s="35">
        <v>504.9</v>
      </c>
    </row>
    <row r="88" spans="1:10" ht="39" x14ac:dyDescent="0.25">
      <c r="A88" s="9"/>
      <c r="B88" s="25" t="s">
        <v>172</v>
      </c>
      <c r="C88" s="66" t="s">
        <v>173</v>
      </c>
      <c r="D88" s="35"/>
      <c r="E88" s="35" t="s">
        <v>174</v>
      </c>
      <c r="F88" s="64">
        <v>124.3</v>
      </c>
      <c r="G88" s="35">
        <v>71</v>
      </c>
      <c r="H88" s="47" t="s">
        <v>202</v>
      </c>
      <c r="I88" s="35">
        <v>252.3</v>
      </c>
      <c r="J88" s="35">
        <v>201</v>
      </c>
    </row>
    <row r="89" spans="1:10" ht="26.25" x14ac:dyDescent="0.25">
      <c r="A89" s="9"/>
      <c r="B89" s="25" t="s">
        <v>175</v>
      </c>
      <c r="C89" s="66" t="s">
        <v>176</v>
      </c>
      <c r="D89" s="35" t="s">
        <v>160</v>
      </c>
      <c r="E89" s="65" t="s">
        <v>150</v>
      </c>
      <c r="F89" s="64">
        <v>112.7</v>
      </c>
      <c r="G89" s="64">
        <v>112.7</v>
      </c>
      <c r="H89" s="47" t="s">
        <v>203</v>
      </c>
      <c r="I89" s="35">
        <v>222.6</v>
      </c>
      <c r="J89" s="35">
        <v>222.6</v>
      </c>
    </row>
    <row r="90" spans="1:10" ht="31.5" customHeight="1" x14ac:dyDescent="0.25">
      <c r="A90" s="9"/>
      <c r="B90" s="25" t="s">
        <v>177</v>
      </c>
      <c r="C90" s="66" t="s">
        <v>178</v>
      </c>
      <c r="D90" s="35" t="s">
        <v>160</v>
      </c>
      <c r="E90" s="65" t="s">
        <v>150</v>
      </c>
      <c r="F90" s="64">
        <v>142</v>
      </c>
      <c r="G90" s="64">
        <v>142</v>
      </c>
      <c r="H90" s="47" t="s">
        <v>204</v>
      </c>
      <c r="I90" s="35">
        <v>929.9</v>
      </c>
      <c r="J90" s="35">
        <v>929.9</v>
      </c>
    </row>
    <row r="91" spans="1:10" ht="26.25" x14ac:dyDescent="0.25">
      <c r="A91" s="9"/>
      <c r="B91" s="25" t="s">
        <v>179</v>
      </c>
      <c r="C91" s="66" t="s">
        <v>180</v>
      </c>
      <c r="D91" s="35" t="s">
        <v>160</v>
      </c>
      <c r="E91" s="65" t="s">
        <v>150</v>
      </c>
      <c r="F91" s="64">
        <v>37.299999999999997</v>
      </c>
      <c r="G91" s="64">
        <v>37.299999999999997</v>
      </c>
      <c r="H91" s="47" t="s">
        <v>205</v>
      </c>
      <c r="I91" s="35">
        <v>381.2</v>
      </c>
      <c r="J91" s="35">
        <v>381.2</v>
      </c>
    </row>
    <row r="92" spans="1:10" ht="26.25" x14ac:dyDescent="0.25">
      <c r="A92" s="9"/>
      <c r="B92" s="66" t="s">
        <v>181</v>
      </c>
      <c r="C92" s="66" t="s">
        <v>182</v>
      </c>
      <c r="D92" s="35" t="s">
        <v>160</v>
      </c>
      <c r="E92" s="65" t="s">
        <v>150</v>
      </c>
      <c r="F92" s="64">
        <v>12.1</v>
      </c>
      <c r="G92" s="64">
        <v>12.1</v>
      </c>
      <c r="H92" s="47" t="s">
        <v>206</v>
      </c>
      <c r="I92" s="35">
        <v>79.3</v>
      </c>
      <c r="J92" s="35">
        <v>79.3</v>
      </c>
    </row>
    <row r="93" spans="1:10" ht="26.25" x14ac:dyDescent="0.25">
      <c r="A93" s="9"/>
      <c r="B93" s="25" t="s">
        <v>181</v>
      </c>
      <c r="C93" s="66" t="s">
        <v>183</v>
      </c>
      <c r="D93" s="35" t="s">
        <v>160</v>
      </c>
      <c r="E93" s="65" t="s">
        <v>150</v>
      </c>
      <c r="F93" s="35">
        <v>4.7</v>
      </c>
      <c r="G93" s="35">
        <v>4.7</v>
      </c>
      <c r="H93" s="47" t="s">
        <v>207</v>
      </c>
      <c r="I93" s="35">
        <v>210.9</v>
      </c>
      <c r="J93" s="35">
        <v>210.9</v>
      </c>
    </row>
    <row r="94" spans="1:10" ht="39" x14ac:dyDescent="0.25">
      <c r="A94" s="9"/>
      <c r="B94" s="25" t="s">
        <v>184</v>
      </c>
      <c r="C94" s="66" t="s">
        <v>185</v>
      </c>
      <c r="D94" s="35" t="s">
        <v>186</v>
      </c>
      <c r="E94" s="25" t="s">
        <v>187</v>
      </c>
      <c r="F94" s="35" t="s">
        <v>188</v>
      </c>
      <c r="G94" s="35" t="s">
        <v>188</v>
      </c>
      <c r="H94" s="47" t="s">
        <v>208</v>
      </c>
      <c r="I94" s="35">
        <v>915.6</v>
      </c>
      <c r="J94" s="35">
        <v>915.6</v>
      </c>
    </row>
    <row r="95" spans="1:10" ht="26.25" x14ac:dyDescent="0.25">
      <c r="A95" s="9"/>
      <c r="B95" s="35" t="s">
        <v>189</v>
      </c>
      <c r="C95" s="66" t="s">
        <v>190</v>
      </c>
      <c r="D95" s="35"/>
      <c r="E95" s="35" t="s">
        <v>191</v>
      </c>
      <c r="F95" s="35">
        <v>61.6</v>
      </c>
      <c r="G95" s="35">
        <v>61.6</v>
      </c>
      <c r="H95" s="47" t="s">
        <v>200</v>
      </c>
      <c r="I95" s="35">
        <v>40.4</v>
      </c>
      <c r="J95" s="35">
        <v>40.4</v>
      </c>
    </row>
    <row r="96" spans="1:10" ht="26.25" x14ac:dyDescent="0.25">
      <c r="A96" s="9"/>
      <c r="B96" s="35" t="s">
        <v>192</v>
      </c>
      <c r="C96" s="66" t="s">
        <v>193</v>
      </c>
      <c r="D96" s="35" t="s">
        <v>160</v>
      </c>
      <c r="E96" s="65" t="s">
        <v>150</v>
      </c>
      <c r="F96" s="35">
        <v>157.69999999999999</v>
      </c>
      <c r="G96" s="35">
        <v>157.69999999999999</v>
      </c>
      <c r="H96" s="47" t="s">
        <v>209</v>
      </c>
      <c r="I96" s="35">
        <v>92.3</v>
      </c>
      <c r="J96" s="35">
        <v>92.3</v>
      </c>
    </row>
    <row r="97" spans="1:55" ht="77.25" x14ac:dyDescent="0.25">
      <c r="A97" s="9"/>
      <c r="B97" s="25" t="s">
        <v>194</v>
      </c>
      <c r="C97" s="66" t="s">
        <v>195</v>
      </c>
      <c r="D97" s="25" t="s">
        <v>196</v>
      </c>
      <c r="E97" s="35" t="s">
        <v>154</v>
      </c>
      <c r="F97" s="35">
        <v>230</v>
      </c>
      <c r="G97" s="35">
        <v>230</v>
      </c>
      <c r="H97" s="47" t="s">
        <v>210</v>
      </c>
      <c r="I97" s="35">
        <v>2922.6</v>
      </c>
      <c r="J97" s="35">
        <v>2841.6</v>
      </c>
    </row>
    <row r="98" spans="1:55" s="2" customFormat="1" ht="49.5" customHeight="1" x14ac:dyDescent="0.2">
      <c r="A98" s="8"/>
      <c r="B98" s="22" t="s">
        <v>16</v>
      </c>
      <c r="C98" s="56"/>
      <c r="D98" s="22"/>
      <c r="E98" s="22"/>
      <c r="F98" s="22"/>
      <c r="G98" s="22"/>
      <c r="H98" s="45"/>
      <c r="I98" s="22">
        <f>I77+I78+I79+I80+I81+I82+I83+I84+I85+I86+I87+I88+I89+I90+I91+I92+I93+I94+I95+I96+I97</f>
        <v>18286.899999999998</v>
      </c>
      <c r="J98" s="22">
        <f>J77+J78+J79+J80+J81+J82+J83+J84+J85+J86+J87+J88+J89+J90+J91+J92+J93+J94+J95+J96+J97</f>
        <v>18154.599999999999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s="2" customFormat="1" ht="31.5" customHeight="1" x14ac:dyDescent="0.2">
      <c r="A99" s="8" t="s">
        <v>258</v>
      </c>
      <c r="B99" s="22" t="s">
        <v>212</v>
      </c>
      <c r="C99" s="22"/>
      <c r="D99" s="22"/>
      <c r="E99" s="22"/>
      <c r="F99" s="22"/>
      <c r="G99" s="22"/>
      <c r="H99" s="45"/>
      <c r="I99" s="22"/>
      <c r="J99" s="2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ht="36" customHeight="1" x14ac:dyDescent="0.25">
      <c r="A100" s="117"/>
      <c r="B100" s="104" t="s">
        <v>213</v>
      </c>
      <c r="C100" s="107" t="s">
        <v>214</v>
      </c>
      <c r="D100" s="26" t="s">
        <v>215</v>
      </c>
      <c r="E100" s="26" t="s">
        <v>133</v>
      </c>
      <c r="F100" s="26">
        <v>530</v>
      </c>
      <c r="G100" s="26">
        <v>628</v>
      </c>
      <c r="H100" s="121" t="s">
        <v>217</v>
      </c>
      <c r="I100" s="115">
        <v>1789</v>
      </c>
      <c r="J100" s="115">
        <v>1735.33</v>
      </c>
    </row>
    <row r="101" spans="1:55" ht="30" x14ac:dyDescent="0.25">
      <c r="A101" s="117"/>
      <c r="B101" s="104"/>
      <c r="C101" s="107"/>
      <c r="D101" s="26" t="s">
        <v>216</v>
      </c>
      <c r="E101" s="26" t="s">
        <v>133</v>
      </c>
      <c r="F101" s="26">
        <v>2363</v>
      </c>
      <c r="G101" s="26">
        <v>2854</v>
      </c>
      <c r="H101" s="121"/>
      <c r="I101" s="115"/>
      <c r="J101" s="115"/>
    </row>
    <row r="102" spans="1:55" ht="39.75" customHeight="1" x14ac:dyDescent="0.25">
      <c r="A102" s="117"/>
      <c r="B102" s="104" t="s">
        <v>218</v>
      </c>
      <c r="C102" s="107" t="s">
        <v>219</v>
      </c>
      <c r="D102" s="26" t="s">
        <v>220</v>
      </c>
      <c r="E102" s="26" t="s">
        <v>133</v>
      </c>
      <c r="F102" s="26">
        <v>160</v>
      </c>
      <c r="G102" s="26">
        <v>218</v>
      </c>
      <c r="H102" s="122" t="s">
        <v>217</v>
      </c>
      <c r="I102" s="115">
        <v>806</v>
      </c>
      <c r="J102" s="115">
        <v>756.19</v>
      </c>
    </row>
    <row r="103" spans="1:55" ht="46.5" customHeight="1" x14ac:dyDescent="0.25">
      <c r="A103" s="117"/>
      <c r="B103" s="104"/>
      <c r="C103" s="107"/>
      <c r="D103" s="26" t="s">
        <v>221</v>
      </c>
      <c r="E103" s="26" t="s">
        <v>133</v>
      </c>
      <c r="F103" s="26">
        <v>3000</v>
      </c>
      <c r="G103" s="26">
        <v>6060</v>
      </c>
      <c r="H103" s="122"/>
      <c r="I103" s="115"/>
      <c r="J103" s="115"/>
    </row>
    <row r="104" spans="1:55" ht="73.5" customHeight="1" x14ac:dyDescent="0.25">
      <c r="A104" s="118"/>
      <c r="B104" s="104" t="s">
        <v>222</v>
      </c>
      <c r="C104" s="107" t="s">
        <v>223</v>
      </c>
      <c r="D104" s="26" t="s">
        <v>224</v>
      </c>
      <c r="E104" s="26" t="s">
        <v>133</v>
      </c>
      <c r="F104" s="31">
        <v>23</v>
      </c>
      <c r="G104" s="31">
        <v>23</v>
      </c>
      <c r="H104" s="120" t="s">
        <v>217</v>
      </c>
      <c r="I104" s="115">
        <v>1613</v>
      </c>
      <c r="J104" s="115">
        <v>1564.61</v>
      </c>
    </row>
    <row r="105" spans="1:55" ht="42.75" customHeight="1" x14ac:dyDescent="0.25">
      <c r="A105" s="119"/>
      <c r="B105" s="104"/>
      <c r="C105" s="107"/>
      <c r="D105" s="26" t="s">
        <v>225</v>
      </c>
      <c r="E105" s="26" t="s">
        <v>226</v>
      </c>
      <c r="F105" s="26">
        <v>2864</v>
      </c>
      <c r="G105" s="26">
        <v>4131</v>
      </c>
      <c r="H105" s="120"/>
      <c r="I105" s="115"/>
      <c r="J105" s="115"/>
    </row>
    <row r="106" spans="1:55" ht="45.75" customHeight="1" x14ac:dyDescent="0.25">
      <c r="A106" s="105"/>
      <c r="B106" s="108" t="s">
        <v>227</v>
      </c>
      <c r="C106" s="107" t="s">
        <v>228</v>
      </c>
      <c r="D106" s="26" t="s">
        <v>229</v>
      </c>
      <c r="E106" s="26" t="s">
        <v>226</v>
      </c>
      <c r="F106" s="26">
        <v>6291</v>
      </c>
      <c r="G106" s="26">
        <v>9043</v>
      </c>
      <c r="H106" s="121" t="s">
        <v>235</v>
      </c>
      <c r="I106" s="115">
        <v>214.73</v>
      </c>
      <c r="J106" s="115">
        <v>140</v>
      </c>
    </row>
    <row r="107" spans="1:55" ht="45" x14ac:dyDescent="0.25">
      <c r="A107" s="105"/>
      <c r="B107" s="108"/>
      <c r="C107" s="107"/>
      <c r="D107" s="26" t="s">
        <v>230</v>
      </c>
      <c r="E107" s="37" t="s">
        <v>226</v>
      </c>
      <c r="F107" s="26">
        <v>321</v>
      </c>
      <c r="G107" s="37">
        <v>333</v>
      </c>
      <c r="H107" s="121"/>
      <c r="I107" s="115"/>
      <c r="J107" s="115"/>
    </row>
    <row r="108" spans="1:55" ht="60" x14ac:dyDescent="0.25">
      <c r="A108" s="105"/>
      <c r="B108" s="108"/>
      <c r="C108" s="107"/>
      <c r="D108" s="26" t="s">
        <v>231</v>
      </c>
      <c r="E108" s="37" t="s">
        <v>232</v>
      </c>
      <c r="F108" s="26" t="s">
        <v>233</v>
      </c>
      <c r="G108" s="37" t="s">
        <v>234</v>
      </c>
      <c r="H108" s="121"/>
      <c r="I108" s="115"/>
      <c r="J108" s="115"/>
    </row>
    <row r="109" spans="1:55" ht="46.5" customHeight="1" x14ac:dyDescent="0.25">
      <c r="A109" s="105"/>
      <c r="B109" s="108" t="s">
        <v>236</v>
      </c>
      <c r="C109" s="107" t="s">
        <v>237</v>
      </c>
      <c r="D109" s="26" t="s">
        <v>238</v>
      </c>
      <c r="E109" s="37" t="s">
        <v>226</v>
      </c>
      <c r="F109" s="26">
        <v>2158</v>
      </c>
      <c r="G109" s="37">
        <v>3699</v>
      </c>
      <c r="H109" s="114" t="s">
        <v>217</v>
      </c>
      <c r="I109" s="115">
        <v>1366</v>
      </c>
      <c r="J109" s="115">
        <v>1321.52</v>
      </c>
    </row>
    <row r="110" spans="1:55" ht="45" x14ac:dyDescent="0.25">
      <c r="A110" s="105"/>
      <c r="B110" s="108"/>
      <c r="C110" s="107"/>
      <c r="D110" s="26" t="s">
        <v>239</v>
      </c>
      <c r="E110" s="37" t="s">
        <v>240</v>
      </c>
      <c r="F110" s="26">
        <v>1208</v>
      </c>
      <c r="G110" s="37">
        <v>2723</v>
      </c>
      <c r="H110" s="114"/>
      <c r="I110" s="115"/>
      <c r="J110" s="115"/>
    </row>
    <row r="111" spans="1:55" ht="58.5" customHeight="1" x14ac:dyDescent="0.25">
      <c r="A111" s="105"/>
      <c r="B111" s="108" t="s">
        <v>241</v>
      </c>
      <c r="C111" s="107" t="s">
        <v>242</v>
      </c>
      <c r="D111" s="26" t="s">
        <v>243</v>
      </c>
      <c r="E111" s="26" t="s">
        <v>133</v>
      </c>
      <c r="F111" s="26">
        <v>2980</v>
      </c>
      <c r="G111" s="37">
        <v>4201</v>
      </c>
      <c r="H111" s="114" t="s">
        <v>217</v>
      </c>
      <c r="I111" s="116">
        <v>2286.48</v>
      </c>
      <c r="J111" s="115">
        <v>2280.65</v>
      </c>
    </row>
    <row r="112" spans="1:55" ht="30" x14ac:dyDescent="0.25">
      <c r="A112" s="105"/>
      <c r="B112" s="108"/>
      <c r="C112" s="107"/>
      <c r="D112" s="26" t="s">
        <v>244</v>
      </c>
      <c r="E112" s="26" t="s">
        <v>133</v>
      </c>
      <c r="F112" s="26">
        <v>5123</v>
      </c>
      <c r="G112" s="37">
        <v>7801</v>
      </c>
      <c r="H112" s="114"/>
      <c r="I112" s="116"/>
      <c r="J112" s="115"/>
    </row>
    <row r="113" spans="1:55" ht="30" x14ac:dyDescent="0.25">
      <c r="A113" s="105"/>
      <c r="B113" s="108"/>
      <c r="C113" s="107"/>
      <c r="D113" s="26" t="s">
        <v>245</v>
      </c>
      <c r="E113" s="26" t="s">
        <v>246</v>
      </c>
      <c r="F113" s="26">
        <v>9700</v>
      </c>
      <c r="G113" s="37">
        <v>18512</v>
      </c>
      <c r="H113" s="114"/>
      <c r="I113" s="116"/>
      <c r="J113" s="115"/>
    </row>
    <row r="114" spans="1:55" ht="45" x14ac:dyDescent="0.25">
      <c r="A114" s="105"/>
      <c r="B114" s="108"/>
      <c r="C114" s="107"/>
      <c r="D114" s="26" t="s">
        <v>247</v>
      </c>
      <c r="E114" s="26" t="s">
        <v>248</v>
      </c>
      <c r="F114" s="26">
        <v>9924</v>
      </c>
      <c r="G114" s="26">
        <v>9943</v>
      </c>
      <c r="H114" s="114"/>
      <c r="I114" s="116"/>
      <c r="J114" s="115"/>
    </row>
    <row r="115" spans="1:55" ht="105" x14ac:dyDescent="0.25">
      <c r="A115" s="10"/>
      <c r="B115" s="16" t="s">
        <v>249</v>
      </c>
      <c r="C115" s="14" t="s">
        <v>250</v>
      </c>
      <c r="D115" s="16" t="s">
        <v>251</v>
      </c>
      <c r="E115" s="26" t="s">
        <v>133</v>
      </c>
      <c r="F115" s="37">
        <v>150</v>
      </c>
      <c r="G115" s="37">
        <v>245</v>
      </c>
      <c r="H115" s="18" t="s">
        <v>217</v>
      </c>
      <c r="I115" s="37">
        <v>409</v>
      </c>
      <c r="J115" s="37">
        <v>396.73</v>
      </c>
    </row>
    <row r="116" spans="1:55" ht="75.75" customHeight="1" x14ac:dyDescent="0.25">
      <c r="A116" s="105"/>
      <c r="B116" s="108" t="s">
        <v>252</v>
      </c>
      <c r="C116" s="107" t="s">
        <v>253</v>
      </c>
      <c r="D116" s="26" t="s">
        <v>254</v>
      </c>
      <c r="E116" s="26" t="s">
        <v>133</v>
      </c>
      <c r="F116" s="26">
        <v>17</v>
      </c>
      <c r="G116" s="37">
        <v>28</v>
      </c>
      <c r="H116" s="114" t="s">
        <v>217</v>
      </c>
      <c r="I116" s="115">
        <v>872</v>
      </c>
      <c r="J116" s="115">
        <v>869.94</v>
      </c>
    </row>
    <row r="117" spans="1:55" ht="30" x14ac:dyDescent="0.25">
      <c r="A117" s="105"/>
      <c r="B117" s="108"/>
      <c r="C117" s="107"/>
      <c r="D117" s="26" t="s">
        <v>255</v>
      </c>
      <c r="E117" s="26" t="s">
        <v>256</v>
      </c>
      <c r="F117" s="26">
        <v>1000</v>
      </c>
      <c r="G117" s="37">
        <v>910</v>
      </c>
      <c r="H117" s="114"/>
      <c r="I117" s="115"/>
      <c r="J117" s="115"/>
    </row>
    <row r="118" spans="1:55" ht="33" customHeight="1" x14ac:dyDescent="0.25">
      <c r="A118" s="10"/>
      <c r="B118" s="22" t="s">
        <v>16</v>
      </c>
      <c r="C118" s="14"/>
      <c r="D118" s="16"/>
      <c r="E118" s="16"/>
      <c r="F118" s="16"/>
      <c r="G118" s="16"/>
      <c r="H118" s="18"/>
      <c r="I118" s="16">
        <f>I100+I102+I104+I106+I109+I111+I115+I116</f>
        <v>9356.2099999999991</v>
      </c>
      <c r="J118" s="16">
        <f>J100+J102+J104+J106+J109+J111+J115+J116</f>
        <v>9064.9699999999993</v>
      </c>
    </row>
    <row r="119" spans="1:55" ht="31.5" x14ac:dyDescent="0.25">
      <c r="A119" s="3" t="s">
        <v>264</v>
      </c>
      <c r="B119" s="68" t="s">
        <v>259</v>
      </c>
      <c r="C119" s="38"/>
      <c r="D119" s="38"/>
      <c r="E119" s="38"/>
      <c r="F119" s="38"/>
      <c r="G119" s="38"/>
      <c r="H119" s="38"/>
      <c r="I119" s="38"/>
      <c r="J119" s="38"/>
    </row>
    <row r="120" spans="1:55" ht="60" x14ac:dyDescent="0.25">
      <c r="B120" s="38" t="s">
        <v>260</v>
      </c>
      <c r="C120" s="69" t="s">
        <v>261</v>
      </c>
      <c r="D120" s="52" t="s">
        <v>262</v>
      </c>
      <c r="E120" s="11">
        <v>792</v>
      </c>
      <c r="F120" s="11">
        <v>230</v>
      </c>
      <c r="G120" s="11">
        <v>230</v>
      </c>
      <c r="H120" s="53" t="s">
        <v>263</v>
      </c>
      <c r="I120" s="11">
        <v>352.4</v>
      </c>
      <c r="J120" s="11">
        <v>352.4</v>
      </c>
    </row>
    <row r="121" spans="1:55" ht="33" customHeight="1" x14ac:dyDescent="0.25">
      <c r="A121" s="10"/>
      <c r="B121" s="22" t="s">
        <v>16</v>
      </c>
      <c r="C121" s="14"/>
      <c r="D121" s="16"/>
      <c r="E121" s="16"/>
      <c r="F121" s="16"/>
      <c r="G121" s="16"/>
      <c r="H121" s="18"/>
      <c r="I121" s="16">
        <f>I120</f>
        <v>352.4</v>
      </c>
      <c r="J121" s="16">
        <f>J120</f>
        <v>352.4</v>
      </c>
    </row>
    <row r="122" spans="1:55" s="2" customFormat="1" ht="57" x14ac:dyDescent="0.2">
      <c r="A122" s="13" t="s">
        <v>265</v>
      </c>
      <c r="B122" s="21" t="s">
        <v>266</v>
      </c>
      <c r="C122" s="51"/>
      <c r="D122" s="21"/>
      <c r="E122" s="21"/>
      <c r="F122" s="21"/>
      <c r="G122" s="21"/>
      <c r="H122" s="44"/>
      <c r="I122" s="21"/>
      <c r="J122" s="21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ht="33.75" customHeight="1" x14ac:dyDescent="0.25">
      <c r="A123" s="105"/>
      <c r="B123" s="108" t="s">
        <v>267</v>
      </c>
      <c r="C123" s="107" t="s">
        <v>268</v>
      </c>
      <c r="D123" s="106" t="s">
        <v>269</v>
      </c>
      <c r="E123" s="106" t="s">
        <v>270</v>
      </c>
      <c r="F123" s="106">
        <v>7200</v>
      </c>
      <c r="G123" s="106">
        <v>7798</v>
      </c>
      <c r="H123" s="113" t="s">
        <v>276</v>
      </c>
      <c r="I123" s="112">
        <v>9867.5</v>
      </c>
      <c r="J123" s="112">
        <v>9815.1</v>
      </c>
    </row>
    <row r="124" spans="1:55" x14ac:dyDescent="0.25">
      <c r="A124" s="105"/>
      <c r="B124" s="108"/>
      <c r="C124" s="107"/>
      <c r="D124" s="106"/>
      <c r="E124" s="106"/>
      <c r="F124" s="106"/>
      <c r="G124" s="106"/>
      <c r="H124" s="113"/>
      <c r="I124" s="112"/>
      <c r="J124" s="112"/>
    </row>
    <row r="125" spans="1:55" ht="27.75" customHeight="1" x14ac:dyDescent="0.25">
      <c r="A125" s="105"/>
      <c r="B125" s="108"/>
      <c r="C125" s="107"/>
      <c r="D125" s="70" t="s">
        <v>271</v>
      </c>
      <c r="E125" s="71" t="s">
        <v>272</v>
      </c>
      <c r="F125" s="71">
        <v>2</v>
      </c>
      <c r="G125" s="71">
        <v>2</v>
      </c>
      <c r="H125" s="113"/>
      <c r="I125" s="112"/>
      <c r="J125" s="112"/>
    </row>
    <row r="126" spans="1:55" ht="32.25" customHeight="1" x14ac:dyDescent="0.25">
      <c r="A126" s="105"/>
      <c r="B126" s="108"/>
      <c r="C126" s="107"/>
      <c r="D126" s="71" t="s">
        <v>273</v>
      </c>
      <c r="E126" s="71" t="s">
        <v>272</v>
      </c>
      <c r="F126" s="71">
        <v>91</v>
      </c>
      <c r="G126" s="71">
        <v>96</v>
      </c>
      <c r="H126" s="113"/>
      <c r="I126" s="112"/>
      <c r="J126" s="112"/>
    </row>
    <row r="127" spans="1:55" ht="53.25" customHeight="1" x14ac:dyDescent="0.25">
      <c r="A127" s="105"/>
      <c r="B127" s="108"/>
      <c r="C127" s="107"/>
      <c r="D127" s="70" t="s">
        <v>274</v>
      </c>
      <c r="E127" s="71" t="s">
        <v>275</v>
      </c>
      <c r="F127" s="71">
        <v>79</v>
      </c>
      <c r="G127" s="71">
        <v>81</v>
      </c>
      <c r="H127" s="113"/>
      <c r="I127" s="112"/>
      <c r="J127" s="112"/>
    </row>
    <row r="128" spans="1:55" ht="77.25" x14ac:dyDescent="0.25">
      <c r="B128" s="25" t="s">
        <v>277</v>
      </c>
      <c r="C128" s="41" t="s">
        <v>282</v>
      </c>
      <c r="D128" s="25" t="s">
        <v>278</v>
      </c>
      <c r="E128" s="25" t="s">
        <v>279</v>
      </c>
      <c r="F128" s="25">
        <v>6</v>
      </c>
      <c r="G128" s="25">
        <v>6</v>
      </c>
      <c r="H128" s="103" t="s">
        <v>337</v>
      </c>
      <c r="I128" s="106" t="s">
        <v>283</v>
      </c>
      <c r="J128" s="106" t="s">
        <v>284</v>
      </c>
    </row>
    <row r="129" spans="1:13" ht="77.25" x14ac:dyDescent="0.25">
      <c r="B129" s="25" t="s">
        <v>277</v>
      </c>
      <c r="C129" s="41" t="s">
        <v>282</v>
      </c>
      <c r="D129" s="25" t="s">
        <v>280</v>
      </c>
      <c r="E129" s="25" t="s">
        <v>279</v>
      </c>
      <c r="F129" s="25">
        <v>6</v>
      </c>
      <c r="G129" s="25">
        <v>6</v>
      </c>
      <c r="H129" s="103"/>
      <c r="I129" s="106"/>
      <c r="J129" s="106"/>
      <c r="M129" s="5">
        <f>SUM(I123:I152)</f>
        <v>66588.800000000003</v>
      </c>
    </row>
    <row r="130" spans="1:13" ht="77.25" x14ac:dyDescent="0.25">
      <c r="B130" s="25" t="s">
        <v>277</v>
      </c>
      <c r="C130" s="41" t="s">
        <v>282</v>
      </c>
      <c r="D130" s="25" t="s">
        <v>281</v>
      </c>
      <c r="E130" s="25" t="s">
        <v>279</v>
      </c>
      <c r="F130" s="25">
        <v>6</v>
      </c>
      <c r="G130" s="25">
        <v>6</v>
      </c>
      <c r="H130" s="103"/>
      <c r="I130" s="106"/>
      <c r="J130" s="106"/>
    </row>
    <row r="131" spans="1:13" ht="250.5" customHeight="1" x14ac:dyDescent="0.25">
      <c r="A131" s="105"/>
      <c r="B131" s="104" t="s">
        <v>285</v>
      </c>
      <c r="C131" s="111" t="s">
        <v>286</v>
      </c>
      <c r="D131" s="71" t="s">
        <v>287</v>
      </c>
      <c r="E131" s="71" t="s">
        <v>275</v>
      </c>
      <c r="F131" s="71">
        <v>65</v>
      </c>
      <c r="G131" s="71">
        <v>80</v>
      </c>
      <c r="H131" s="106" t="s">
        <v>291</v>
      </c>
      <c r="I131" s="106">
        <v>11159.7</v>
      </c>
      <c r="J131" s="106">
        <v>11106.4</v>
      </c>
    </row>
    <row r="132" spans="1:13" ht="36.75" x14ac:dyDescent="0.25">
      <c r="A132" s="105"/>
      <c r="B132" s="104"/>
      <c r="C132" s="111"/>
      <c r="D132" s="71" t="s">
        <v>288</v>
      </c>
      <c r="E132" s="71" t="s">
        <v>275</v>
      </c>
      <c r="F132" s="71">
        <v>25</v>
      </c>
      <c r="G132" s="71">
        <v>69.3</v>
      </c>
      <c r="H132" s="106"/>
      <c r="I132" s="106"/>
      <c r="J132" s="106"/>
    </row>
    <row r="133" spans="1:13" ht="29.25" customHeight="1" x14ac:dyDescent="0.25">
      <c r="A133" s="105"/>
      <c r="B133" s="104"/>
      <c r="C133" s="111"/>
      <c r="D133" s="71" t="s">
        <v>289</v>
      </c>
      <c r="E133" s="71" t="s">
        <v>290</v>
      </c>
      <c r="F133" s="71">
        <v>0</v>
      </c>
      <c r="G133" s="71">
        <v>0</v>
      </c>
      <c r="H133" s="106"/>
      <c r="I133" s="106"/>
      <c r="J133" s="106"/>
    </row>
    <row r="134" spans="1:13" ht="38.25" customHeight="1" x14ac:dyDescent="0.25">
      <c r="A134" s="105"/>
      <c r="B134" s="108" t="s">
        <v>292</v>
      </c>
      <c r="C134" s="108"/>
      <c r="D134" s="71" t="s">
        <v>293</v>
      </c>
      <c r="E134" s="71" t="s">
        <v>272</v>
      </c>
      <c r="F134" s="71">
        <v>2</v>
      </c>
      <c r="G134" s="71">
        <v>3</v>
      </c>
      <c r="H134" s="103" t="s">
        <v>297</v>
      </c>
      <c r="I134" s="106">
        <v>9667.9</v>
      </c>
      <c r="J134" s="106">
        <v>9609.4</v>
      </c>
    </row>
    <row r="135" spans="1:13" ht="24.75" customHeight="1" x14ac:dyDescent="0.25">
      <c r="A135" s="105"/>
      <c r="B135" s="108"/>
      <c r="C135" s="108"/>
      <c r="D135" s="70" t="s">
        <v>273</v>
      </c>
      <c r="E135" s="71" t="s">
        <v>272</v>
      </c>
      <c r="F135" s="71">
        <v>63</v>
      </c>
      <c r="G135" s="71">
        <v>65</v>
      </c>
      <c r="H135" s="103"/>
      <c r="I135" s="106"/>
      <c r="J135" s="106"/>
    </row>
    <row r="136" spans="1:13" ht="24.75" customHeight="1" x14ac:dyDescent="0.25">
      <c r="A136" s="105"/>
      <c r="B136" s="108"/>
      <c r="C136" s="108"/>
      <c r="D136" s="71" t="s">
        <v>269</v>
      </c>
      <c r="E136" s="71" t="s">
        <v>272</v>
      </c>
      <c r="F136" s="71">
        <v>4600</v>
      </c>
      <c r="G136" s="71">
        <v>4757</v>
      </c>
      <c r="H136" s="103"/>
      <c r="I136" s="106"/>
      <c r="J136" s="106"/>
    </row>
    <row r="137" spans="1:13" ht="24.75" customHeight="1" x14ac:dyDescent="0.25">
      <c r="A137" s="105"/>
      <c r="B137" s="108"/>
      <c r="C137" s="108"/>
      <c r="D137" s="71" t="s">
        <v>274</v>
      </c>
      <c r="E137" s="71" t="s">
        <v>272</v>
      </c>
      <c r="F137" s="71">
        <v>73</v>
      </c>
      <c r="G137" s="71">
        <v>73</v>
      </c>
      <c r="H137" s="103"/>
      <c r="I137" s="106"/>
      <c r="J137" s="106"/>
    </row>
    <row r="138" spans="1:13" ht="35.25" customHeight="1" x14ac:dyDescent="0.25">
      <c r="A138" s="105"/>
      <c r="B138" s="108"/>
      <c r="C138" s="108"/>
      <c r="D138" s="71" t="s">
        <v>294</v>
      </c>
      <c r="E138" s="71" t="s">
        <v>275</v>
      </c>
      <c r="F138" s="71">
        <v>28</v>
      </c>
      <c r="G138" s="71">
        <v>28</v>
      </c>
      <c r="H138" s="103"/>
      <c r="I138" s="106"/>
      <c r="J138" s="106"/>
    </row>
    <row r="139" spans="1:13" ht="35.25" customHeight="1" x14ac:dyDescent="0.25">
      <c r="A139" s="105"/>
      <c r="B139" s="108"/>
      <c r="C139" s="108"/>
      <c r="D139" s="71" t="s">
        <v>295</v>
      </c>
      <c r="E139" s="71" t="s">
        <v>272</v>
      </c>
      <c r="F139" s="71" t="s">
        <v>296</v>
      </c>
      <c r="G139" s="71" t="s">
        <v>296</v>
      </c>
      <c r="H139" s="103"/>
      <c r="I139" s="106"/>
      <c r="J139" s="106"/>
    </row>
    <row r="140" spans="1:13" x14ac:dyDescent="0.25">
      <c r="A140" s="105"/>
      <c r="B140" s="109" t="s">
        <v>298</v>
      </c>
      <c r="C140" s="110" t="s">
        <v>304</v>
      </c>
      <c r="D140" s="109" t="s">
        <v>299</v>
      </c>
      <c r="E140" s="109" t="s">
        <v>300</v>
      </c>
      <c r="F140" s="106" t="s">
        <v>301</v>
      </c>
      <c r="G140" s="106" t="s">
        <v>302</v>
      </c>
      <c r="H140" s="103" t="s">
        <v>305</v>
      </c>
      <c r="I140" s="106" t="s">
        <v>303</v>
      </c>
      <c r="J140" s="106" t="s">
        <v>302</v>
      </c>
    </row>
    <row r="141" spans="1:13" ht="24" customHeight="1" x14ac:dyDescent="0.25">
      <c r="A141" s="105"/>
      <c r="B141" s="109"/>
      <c r="C141" s="110"/>
      <c r="D141" s="109"/>
      <c r="E141" s="109"/>
      <c r="F141" s="106"/>
      <c r="G141" s="106"/>
      <c r="H141" s="103"/>
      <c r="I141" s="106"/>
      <c r="J141" s="106"/>
    </row>
    <row r="142" spans="1:13" ht="60" x14ac:dyDescent="0.25">
      <c r="A142" s="20"/>
      <c r="B142" s="17" t="s">
        <v>306</v>
      </c>
      <c r="C142" s="15" t="s">
        <v>307</v>
      </c>
      <c r="D142" s="17" t="s">
        <v>309</v>
      </c>
      <c r="E142" s="17" t="s">
        <v>272</v>
      </c>
      <c r="F142" s="17">
        <v>27</v>
      </c>
      <c r="G142" s="17">
        <v>34</v>
      </c>
      <c r="H142" s="19" t="s">
        <v>308</v>
      </c>
      <c r="I142" s="17">
        <v>10087.799999999999</v>
      </c>
      <c r="J142" s="17">
        <v>10073.9</v>
      </c>
    </row>
    <row r="143" spans="1:13" ht="75" x14ac:dyDescent="0.25">
      <c r="A143" s="20"/>
      <c r="B143" s="17" t="s">
        <v>292</v>
      </c>
      <c r="C143" s="17" t="s">
        <v>310</v>
      </c>
      <c r="D143" s="71" t="s">
        <v>311</v>
      </c>
      <c r="E143" s="71" t="s">
        <v>312</v>
      </c>
      <c r="F143" s="74">
        <v>14800</v>
      </c>
      <c r="G143" s="74">
        <v>19464</v>
      </c>
      <c r="H143" s="75" t="s">
        <v>314</v>
      </c>
      <c r="I143" s="71" t="s">
        <v>313</v>
      </c>
      <c r="J143" s="71" t="s">
        <v>313</v>
      </c>
    </row>
    <row r="144" spans="1:13" ht="30" x14ac:dyDescent="0.25">
      <c r="A144" s="20"/>
      <c r="B144" s="17" t="s">
        <v>315</v>
      </c>
      <c r="C144" s="76" t="s">
        <v>316</v>
      </c>
      <c r="D144" s="17" t="s">
        <v>317</v>
      </c>
      <c r="E144" s="71" t="s">
        <v>312</v>
      </c>
      <c r="F144" s="71">
        <v>14319.3</v>
      </c>
      <c r="G144" s="71">
        <v>17848.400000000001</v>
      </c>
      <c r="H144" s="75" t="s">
        <v>318</v>
      </c>
      <c r="I144" s="77">
        <v>14319.3</v>
      </c>
      <c r="J144" s="77">
        <v>17848.400000000001</v>
      </c>
    </row>
    <row r="145" spans="1:10" ht="45.75" customHeight="1" x14ac:dyDescent="0.25">
      <c r="A145" s="105"/>
      <c r="B145" s="108" t="s">
        <v>319</v>
      </c>
      <c r="C145" s="107" t="s">
        <v>320</v>
      </c>
      <c r="D145" s="71" t="s">
        <v>321</v>
      </c>
      <c r="E145" s="71" t="s">
        <v>14</v>
      </c>
      <c r="F145" s="71">
        <v>18458</v>
      </c>
      <c r="G145" s="71">
        <v>18458</v>
      </c>
      <c r="H145" s="103" t="s">
        <v>331</v>
      </c>
      <c r="I145" s="106">
        <v>11486.6</v>
      </c>
      <c r="J145" s="106">
        <v>11416.3</v>
      </c>
    </row>
    <row r="146" spans="1:10" x14ac:dyDescent="0.25">
      <c r="A146" s="105"/>
      <c r="B146" s="108"/>
      <c r="C146" s="107"/>
      <c r="D146" s="71" t="s">
        <v>322</v>
      </c>
      <c r="E146" s="71" t="s">
        <v>323</v>
      </c>
      <c r="F146" s="71">
        <v>151795</v>
      </c>
      <c r="G146" s="71">
        <v>151795</v>
      </c>
      <c r="H146" s="103"/>
      <c r="I146" s="106"/>
      <c r="J146" s="106"/>
    </row>
    <row r="147" spans="1:10" ht="27.75" customHeight="1" x14ac:dyDescent="0.25">
      <c r="A147" s="105"/>
      <c r="B147" s="108"/>
      <c r="C147" s="107"/>
      <c r="D147" s="71" t="s">
        <v>324</v>
      </c>
      <c r="E147" s="71" t="s">
        <v>325</v>
      </c>
      <c r="F147" s="71">
        <v>381314</v>
      </c>
      <c r="G147" s="71">
        <v>381314</v>
      </c>
      <c r="H147" s="103"/>
      <c r="I147" s="106"/>
      <c r="J147" s="106"/>
    </row>
    <row r="148" spans="1:10" ht="24" customHeight="1" x14ac:dyDescent="0.25">
      <c r="A148" s="105"/>
      <c r="B148" s="108"/>
      <c r="C148" s="107"/>
      <c r="D148" s="71" t="s">
        <v>326</v>
      </c>
      <c r="E148" s="71" t="s">
        <v>325</v>
      </c>
      <c r="F148" s="71">
        <v>0</v>
      </c>
      <c r="G148" s="71">
        <v>0</v>
      </c>
      <c r="H148" s="103"/>
      <c r="I148" s="106"/>
      <c r="J148" s="106"/>
    </row>
    <row r="149" spans="1:10" ht="24" customHeight="1" x14ac:dyDescent="0.25">
      <c r="A149" s="105"/>
      <c r="B149" s="108"/>
      <c r="C149" s="107"/>
      <c r="D149" s="71" t="s">
        <v>327</v>
      </c>
      <c r="E149" s="71" t="s">
        <v>328</v>
      </c>
      <c r="F149" s="71">
        <v>1153</v>
      </c>
      <c r="G149" s="71">
        <v>1153</v>
      </c>
      <c r="H149" s="103"/>
      <c r="I149" s="106"/>
      <c r="J149" s="106"/>
    </row>
    <row r="150" spans="1:10" ht="49.5" customHeight="1" x14ac:dyDescent="0.25">
      <c r="A150" s="105"/>
      <c r="B150" s="108"/>
      <c r="C150" s="107"/>
      <c r="D150" s="71" t="s">
        <v>329</v>
      </c>
      <c r="E150" s="71" t="s">
        <v>330</v>
      </c>
      <c r="F150" s="71">
        <v>0</v>
      </c>
      <c r="G150" s="71">
        <v>0</v>
      </c>
      <c r="H150" s="103"/>
      <c r="I150" s="106"/>
      <c r="J150" s="106"/>
    </row>
    <row r="151" spans="1:10" ht="52.5" customHeight="1" x14ac:dyDescent="0.25">
      <c r="A151" s="20"/>
      <c r="B151" s="17" t="s">
        <v>298</v>
      </c>
      <c r="C151" s="15" t="s">
        <v>332</v>
      </c>
      <c r="D151" s="17" t="s">
        <v>269</v>
      </c>
      <c r="E151" s="42" t="s">
        <v>300</v>
      </c>
      <c r="F151" s="42">
        <v>7650</v>
      </c>
      <c r="G151" s="42">
        <v>7650</v>
      </c>
      <c r="H151" s="103" t="s">
        <v>335</v>
      </c>
      <c r="I151" s="104" t="s">
        <v>333</v>
      </c>
      <c r="J151" s="104" t="s">
        <v>334</v>
      </c>
    </row>
    <row r="152" spans="1:10" ht="30" x14ac:dyDescent="0.25">
      <c r="A152" s="20"/>
      <c r="B152" s="17" t="s">
        <v>298</v>
      </c>
      <c r="C152" s="15" t="s">
        <v>332</v>
      </c>
      <c r="D152" s="17" t="s">
        <v>336</v>
      </c>
      <c r="E152" s="17" t="s">
        <v>272</v>
      </c>
      <c r="F152" s="42">
        <v>30</v>
      </c>
      <c r="G152" s="42">
        <v>30</v>
      </c>
      <c r="H152" s="103"/>
      <c r="I152" s="104"/>
      <c r="J152" s="104"/>
    </row>
    <row r="153" spans="1:10" ht="33" customHeight="1" x14ac:dyDescent="0.25">
      <c r="A153" s="12"/>
      <c r="B153" s="22" t="s">
        <v>16</v>
      </c>
      <c r="C153" s="15"/>
      <c r="D153" s="17"/>
      <c r="E153" s="17"/>
      <c r="F153" s="17"/>
      <c r="G153" s="17"/>
      <c r="H153" s="50"/>
      <c r="I153" s="127">
        <f>SUM(I123:I152)</f>
        <v>66588.800000000003</v>
      </c>
      <c r="J153" s="127">
        <f>SUM(J123:J152)</f>
        <v>69869.5</v>
      </c>
    </row>
    <row r="154" spans="1:10" ht="33" customHeight="1" x14ac:dyDescent="0.25">
      <c r="A154" s="8" t="s">
        <v>372</v>
      </c>
      <c r="B154" s="21" t="s">
        <v>371</v>
      </c>
      <c r="C154" s="15"/>
      <c r="D154" s="17"/>
      <c r="E154" s="17"/>
      <c r="F154" s="17"/>
      <c r="G154" s="17"/>
      <c r="H154" s="50"/>
      <c r="I154" s="39"/>
      <c r="J154" s="17"/>
    </row>
    <row r="155" spans="1:10" x14ac:dyDescent="0.25">
      <c r="A155" s="20"/>
      <c r="B155" s="17" t="s">
        <v>338</v>
      </c>
      <c r="C155" s="17"/>
      <c r="D155" s="17" t="s">
        <v>339</v>
      </c>
      <c r="E155" s="17" t="s">
        <v>112</v>
      </c>
      <c r="F155" s="17">
        <v>56</v>
      </c>
      <c r="G155" s="17">
        <v>56</v>
      </c>
      <c r="H155" s="19"/>
      <c r="I155" s="17">
        <v>3956.9</v>
      </c>
      <c r="J155" s="17">
        <v>3881.2000000000003</v>
      </c>
    </row>
    <row r="156" spans="1:10" ht="45" x14ac:dyDescent="0.25">
      <c r="A156" s="20"/>
      <c r="B156" s="17" t="s">
        <v>340</v>
      </c>
      <c r="C156" s="17"/>
      <c r="D156" s="17" t="s">
        <v>341</v>
      </c>
      <c r="E156" s="17" t="s">
        <v>342</v>
      </c>
      <c r="F156" s="17">
        <v>38</v>
      </c>
      <c r="G156" s="17">
        <v>29</v>
      </c>
      <c r="H156" s="19"/>
      <c r="I156" s="17">
        <v>677.7</v>
      </c>
      <c r="J156" s="17">
        <v>677.7</v>
      </c>
    </row>
    <row r="157" spans="1:10" ht="105" x14ac:dyDescent="0.25">
      <c r="A157" s="20"/>
      <c r="B157" s="17" t="s">
        <v>343</v>
      </c>
      <c r="C157" s="17"/>
      <c r="D157" s="17" t="s">
        <v>344</v>
      </c>
      <c r="E157" s="17" t="s">
        <v>345</v>
      </c>
      <c r="F157" s="17">
        <v>214</v>
      </c>
      <c r="G157" s="17">
        <v>214</v>
      </c>
      <c r="H157" s="19"/>
      <c r="I157" s="17">
        <v>6000.3</v>
      </c>
      <c r="J157" s="17">
        <v>6000.3</v>
      </c>
    </row>
    <row r="158" spans="1:10" ht="60" x14ac:dyDescent="0.25">
      <c r="A158" s="20"/>
      <c r="B158" s="17" t="s">
        <v>346</v>
      </c>
      <c r="C158" s="17"/>
      <c r="D158" s="17" t="s">
        <v>347</v>
      </c>
      <c r="E158" s="17" t="s">
        <v>112</v>
      </c>
      <c r="F158" s="17">
        <v>97</v>
      </c>
      <c r="G158" s="17">
        <v>94</v>
      </c>
      <c r="H158" s="19"/>
      <c r="I158" s="17">
        <v>19930.0756</v>
      </c>
      <c r="J158" s="17">
        <v>19930.0756</v>
      </c>
    </row>
    <row r="159" spans="1:10" ht="45" x14ac:dyDescent="0.25">
      <c r="A159" s="20"/>
      <c r="B159" s="17" t="s">
        <v>348</v>
      </c>
      <c r="C159" s="17"/>
      <c r="D159" s="17" t="s">
        <v>347</v>
      </c>
      <c r="E159" s="17" t="s">
        <v>112</v>
      </c>
      <c r="F159" s="17">
        <v>35</v>
      </c>
      <c r="G159" s="17">
        <v>29</v>
      </c>
      <c r="H159" s="19"/>
      <c r="I159" s="17">
        <v>15346.67</v>
      </c>
      <c r="J159" s="17">
        <v>15346.67</v>
      </c>
    </row>
    <row r="160" spans="1:10" ht="45" x14ac:dyDescent="0.25">
      <c r="A160" s="20"/>
      <c r="B160" s="17" t="s">
        <v>349</v>
      </c>
      <c r="C160" s="17"/>
      <c r="D160" s="17" t="s">
        <v>347</v>
      </c>
      <c r="E160" s="17" t="s">
        <v>112</v>
      </c>
      <c r="F160" s="17">
        <v>1243</v>
      </c>
      <c r="G160" s="17">
        <v>1028</v>
      </c>
      <c r="H160" s="19"/>
      <c r="I160" s="17">
        <v>14288.702380000002</v>
      </c>
      <c r="J160" s="17">
        <v>14276.902380000001</v>
      </c>
    </row>
    <row r="161" spans="1:10" ht="60" x14ac:dyDescent="0.25">
      <c r="A161" s="20"/>
      <c r="B161" s="17" t="s">
        <v>350</v>
      </c>
      <c r="C161" s="17"/>
      <c r="D161" s="17" t="s">
        <v>347</v>
      </c>
      <c r="E161" s="17" t="s">
        <v>112</v>
      </c>
      <c r="F161" s="17">
        <v>691</v>
      </c>
      <c r="G161" s="17">
        <v>601</v>
      </c>
      <c r="H161" s="19" t="s">
        <v>351</v>
      </c>
      <c r="I161" s="17">
        <v>8059.6390800000008</v>
      </c>
      <c r="J161" s="17">
        <v>8071.439080000001</v>
      </c>
    </row>
    <row r="162" spans="1:10" ht="45" x14ac:dyDescent="0.25">
      <c r="A162" s="20"/>
      <c r="B162" s="17" t="s">
        <v>352</v>
      </c>
      <c r="C162" s="43"/>
      <c r="D162" s="17" t="s">
        <v>347</v>
      </c>
      <c r="E162" s="43" t="s">
        <v>112</v>
      </c>
      <c r="F162" s="43">
        <v>18</v>
      </c>
      <c r="G162" s="43">
        <v>18</v>
      </c>
      <c r="H162" s="67" t="s">
        <v>353</v>
      </c>
      <c r="I162" s="43">
        <v>27.599999999999998</v>
      </c>
      <c r="J162" s="43">
        <v>27.599999999999998</v>
      </c>
    </row>
    <row r="163" spans="1:10" ht="45" x14ac:dyDescent="0.25">
      <c r="A163" s="20"/>
      <c r="B163" s="17" t="s">
        <v>354</v>
      </c>
      <c r="C163" s="43"/>
      <c r="D163" s="17" t="s">
        <v>347</v>
      </c>
      <c r="E163" s="43" t="s">
        <v>112</v>
      </c>
      <c r="F163" s="43">
        <v>198</v>
      </c>
      <c r="G163" s="43">
        <v>198</v>
      </c>
      <c r="H163" s="67"/>
      <c r="I163" s="43">
        <v>4244.7000000000007</v>
      </c>
      <c r="J163" s="43">
        <v>4244.7000000000007</v>
      </c>
    </row>
    <row r="164" spans="1:10" ht="60" x14ac:dyDescent="0.25">
      <c r="A164" s="20"/>
      <c r="B164" s="17" t="s">
        <v>355</v>
      </c>
      <c r="C164" s="43"/>
      <c r="D164" s="17" t="s">
        <v>347</v>
      </c>
      <c r="E164" s="43" t="s">
        <v>112</v>
      </c>
      <c r="F164" s="43">
        <v>732</v>
      </c>
      <c r="G164" s="43">
        <v>728</v>
      </c>
      <c r="H164" s="67"/>
      <c r="I164" s="43">
        <v>6965.0999999999995</v>
      </c>
      <c r="J164" s="43">
        <v>6965.0999999999995</v>
      </c>
    </row>
    <row r="165" spans="1:10" ht="60" x14ac:dyDescent="0.25">
      <c r="A165" s="20"/>
      <c r="B165" s="17" t="s">
        <v>356</v>
      </c>
      <c r="C165" s="43" t="s">
        <v>351</v>
      </c>
      <c r="D165" s="17" t="s">
        <v>347</v>
      </c>
      <c r="E165" s="43" t="s">
        <v>112</v>
      </c>
      <c r="F165" s="43">
        <v>14</v>
      </c>
      <c r="G165" s="43">
        <v>12</v>
      </c>
      <c r="H165" s="67" t="s">
        <v>357</v>
      </c>
      <c r="I165" s="43">
        <v>837.14699999999993</v>
      </c>
      <c r="J165" s="43">
        <v>837.14699999999993</v>
      </c>
    </row>
    <row r="166" spans="1:10" ht="90" x14ac:dyDescent="0.25">
      <c r="A166" s="20"/>
      <c r="B166" s="17" t="s">
        <v>358</v>
      </c>
      <c r="C166" s="43"/>
      <c r="D166" s="17" t="s">
        <v>347</v>
      </c>
      <c r="E166" s="43" t="s">
        <v>112</v>
      </c>
      <c r="F166" s="43">
        <v>61</v>
      </c>
      <c r="G166" s="43">
        <v>61</v>
      </c>
      <c r="H166" s="67"/>
      <c r="I166" s="43"/>
      <c r="J166" s="43"/>
    </row>
    <row r="167" spans="1:10" ht="45" x14ac:dyDescent="0.25">
      <c r="A167" s="20"/>
      <c r="B167" s="17" t="s">
        <v>360</v>
      </c>
      <c r="C167" s="43"/>
      <c r="D167" s="17" t="s">
        <v>347</v>
      </c>
      <c r="E167" s="43" t="s">
        <v>112</v>
      </c>
      <c r="F167" s="43">
        <v>5</v>
      </c>
      <c r="G167" s="43">
        <v>5</v>
      </c>
      <c r="H167" s="67"/>
      <c r="I167" s="43">
        <v>253.1</v>
      </c>
      <c r="J167" s="43">
        <v>253.1</v>
      </c>
    </row>
    <row r="168" spans="1:10" ht="60" x14ac:dyDescent="0.25">
      <c r="A168" s="20"/>
      <c r="B168" s="17" t="s">
        <v>361</v>
      </c>
      <c r="C168" s="43"/>
      <c r="D168" s="17" t="s">
        <v>341</v>
      </c>
      <c r="E168" s="43" t="s">
        <v>342</v>
      </c>
      <c r="F168" s="43">
        <v>1</v>
      </c>
      <c r="G168" s="43">
        <v>1</v>
      </c>
      <c r="H168" s="67"/>
      <c r="I168" s="43">
        <v>390</v>
      </c>
      <c r="J168" s="43">
        <v>390</v>
      </c>
    </row>
    <row r="169" spans="1:10" ht="30" x14ac:dyDescent="0.25">
      <c r="A169" s="20"/>
      <c r="B169" s="17" t="s">
        <v>362</v>
      </c>
      <c r="C169" s="43"/>
      <c r="D169" s="17" t="s">
        <v>341</v>
      </c>
      <c r="E169" s="43" t="s">
        <v>342</v>
      </c>
      <c r="F169" s="43">
        <v>1</v>
      </c>
      <c r="G169" s="43">
        <v>1</v>
      </c>
      <c r="H169" s="67"/>
      <c r="I169" s="43">
        <v>150</v>
      </c>
      <c r="J169" s="43">
        <v>150</v>
      </c>
    </row>
    <row r="170" spans="1:10" ht="30" x14ac:dyDescent="0.25">
      <c r="A170" s="20"/>
      <c r="B170" s="17" t="s">
        <v>362</v>
      </c>
      <c r="C170" s="43"/>
      <c r="D170" s="17" t="s">
        <v>341</v>
      </c>
      <c r="E170" s="43" t="s">
        <v>342</v>
      </c>
      <c r="F170" s="43">
        <v>1</v>
      </c>
      <c r="G170" s="43">
        <v>1</v>
      </c>
      <c r="H170" s="67"/>
      <c r="I170" s="43">
        <v>130</v>
      </c>
      <c r="J170" s="43">
        <v>130</v>
      </c>
    </row>
    <row r="171" spans="1:10" ht="45" x14ac:dyDescent="0.25">
      <c r="A171" s="20"/>
      <c r="B171" s="17" t="s">
        <v>359</v>
      </c>
      <c r="C171" s="43"/>
      <c r="D171" s="17" t="s">
        <v>341</v>
      </c>
      <c r="E171" s="43" t="s">
        <v>342</v>
      </c>
      <c r="F171" s="43">
        <v>25</v>
      </c>
      <c r="G171" s="43">
        <v>25</v>
      </c>
      <c r="H171" s="67"/>
      <c r="I171" s="43">
        <v>4543.7</v>
      </c>
      <c r="J171" s="43">
        <v>4543.7</v>
      </c>
    </row>
    <row r="172" spans="1:10" ht="30" x14ac:dyDescent="0.25">
      <c r="A172" s="20"/>
      <c r="B172" s="17" t="s">
        <v>363</v>
      </c>
      <c r="C172" s="43"/>
      <c r="D172" s="72">
        <v>0.8</v>
      </c>
      <c r="E172" s="43" t="s">
        <v>364</v>
      </c>
      <c r="F172" s="43">
        <v>100</v>
      </c>
      <c r="G172" s="43">
        <v>100</v>
      </c>
      <c r="H172" s="67"/>
      <c r="I172" s="43">
        <v>2858</v>
      </c>
      <c r="J172" s="43">
        <v>2858</v>
      </c>
    </row>
    <row r="173" spans="1:10" ht="30" x14ac:dyDescent="0.25">
      <c r="A173" s="20"/>
      <c r="B173" s="17" t="s">
        <v>365</v>
      </c>
      <c r="C173" s="43"/>
      <c r="D173" s="17" t="s">
        <v>341</v>
      </c>
      <c r="E173" s="43" t="s">
        <v>112</v>
      </c>
      <c r="F173" s="43">
        <v>468</v>
      </c>
      <c r="G173" s="43">
        <v>468</v>
      </c>
      <c r="H173" s="67" t="s">
        <v>357</v>
      </c>
      <c r="I173" s="43">
        <v>1315.04</v>
      </c>
      <c r="J173" s="43">
        <v>1315.04</v>
      </c>
    </row>
    <row r="174" spans="1:10" ht="60" x14ac:dyDescent="0.25">
      <c r="A174" s="20"/>
      <c r="B174" s="17" t="s">
        <v>366</v>
      </c>
      <c r="C174" s="43"/>
      <c r="D174" s="17" t="s">
        <v>341</v>
      </c>
      <c r="E174" s="43" t="s">
        <v>112</v>
      </c>
      <c r="F174" s="43">
        <v>25</v>
      </c>
      <c r="G174" s="43">
        <v>25</v>
      </c>
      <c r="H174" s="67" t="s">
        <v>357</v>
      </c>
      <c r="I174" s="43">
        <v>5858.3</v>
      </c>
      <c r="J174" s="43">
        <v>5856.3</v>
      </c>
    </row>
    <row r="175" spans="1:10" ht="30" x14ac:dyDescent="0.25">
      <c r="A175" s="20"/>
      <c r="B175" s="17" t="s">
        <v>367</v>
      </c>
      <c r="C175" s="43"/>
      <c r="D175" s="17" t="s">
        <v>368</v>
      </c>
      <c r="E175" s="43" t="s">
        <v>369</v>
      </c>
      <c r="F175" s="43">
        <v>20496</v>
      </c>
      <c r="G175" s="43">
        <v>20496</v>
      </c>
      <c r="H175" s="67" t="s">
        <v>370</v>
      </c>
      <c r="I175" s="43">
        <v>6969.9</v>
      </c>
      <c r="J175" s="43">
        <v>6969.9</v>
      </c>
    </row>
    <row r="176" spans="1:10" ht="32.25" customHeight="1" x14ac:dyDescent="0.25">
      <c r="A176" s="20"/>
      <c r="B176" s="22" t="s">
        <v>16</v>
      </c>
      <c r="C176" s="43"/>
      <c r="D176" s="43"/>
      <c r="E176" s="43"/>
      <c r="F176" s="43"/>
      <c r="G176" s="43"/>
      <c r="H176" s="67"/>
      <c r="I176" s="73">
        <f>I155+I156+I157+I158+I159+I160+I161+I162+I163+I164+I165+I166+I167+I168+I169+I170+I171+I172+I173+I174+I175</f>
        <v>102802.57406000001</v>
      </c>
      <c r="J176" s="73">
        <f>J155+J156+J157+J158+J159+J160+J161+J162+J163+J164+J165+J166+J167+J168+J169+J170+J171+J172+J173+J174+J175</f>
        <v>102724.87406</v>
      </c>
    </row>
    <row r="177" spans="1:55" ht="43.5" x14ac:dyDescent="0.25">
      <c r="A177" s="3" t="s">
        <v>408</v>
      </c>
      <c r="B177" s="21" t="s">
        <v>373</v>
      </c>
    </row>
    <row r="178" spans="1:55" ht="105" x14ac:dyDescent="0.25">
      <c r="A178" s="78">
        <v>1</v>
      </c>
      <c r="B178" s="79" t="s">
        <v>374</v>
      </c>
      <c r="C178" s="80" t="s">
        <v>375</v>
      </c>
      <c r="D178" s="81" t="s">
        <v>376</v>
      </c>
      <c r="E178" s="81">
        <v>792</v>
      </c>
      <c r="F178" s="82">
        <v>160</v>
      </c>
      <c r="G178" s="82">
        <v>148</v>
      </c>
      <c r="H178" s="83" t="s">
        <v>377</v>
      </c>
      <c r="I178" s="84">
        <v>46004.9</v>
      </c>
      <c r="J178" s="84">
        <v>42279.3</v>
      </c>
    </row>
    <row r="179" spans="1:55" ht="105" x14ac:dyDescent="0.25">
      <c r="A179" s="78">
        <v>2</v>
      </c>
      <c r="B179" s="79" t="s">
        <v>378</v>
      </c>
      <c r="C179" s="85" t="s">
        <v>379</v>
      </c>
      <c r="D179" s="81" t="s">
        <v>376</v>
      </c>
      <c r="E179" s="81">
        <v>792</v>
      </c>
      <c r="F179" s="82">
        <v>1175</v>
      </c>
      <c r="G179" s="82">
        <v>1208</v>
      </c>
      <c r="H179" s="86" t="s">
        <v>380</v>
      </c>
      <c r="I179" s="87">
        <v>97283</v>
      </c>
      <c r="J179" s="87">
        <v>79250.7</v>
      </c>
    </row>
    <row r="180" spans="1:55" ht="105" x14ac:dyDescent="0.25">
      <c r="A180" s="78">
        <v>3</v>
      </c>
      <c r="B180" s="79" t="s">
        <v>381</v>
      </c>
      <c r="C180" s="52" t="s">
        <v>382</v>
      </c>
      <c r="D180" s="81" t="s">
        <v>383</v>
      </c>
      <c r="E180" s="81">
        <v>876</v>
      </c>
      <c r="F180" s="82">
        <v>393300</v>
      </c>
      <c r="G180" s="82">
        <v>393105</v>
      </c>
      <c r="H180" s="88" t="s">
        <v>384</v>
      </c>
      <c r="I180" s="82">
        <v>112453.1</v>
      </c>
      <c r="J180" s="89">
        <v>106426</v>
      </c>
    </row>
    <row r="181" spans="1:55" ht="105" x14ac:dyDescent="0.25">
      <c r="A181" s="78">
        <v>4</v>
      </c>
      <c r="B181" s="79" t="s">
        <v>385</v>
      </c>
      <c r="C181" s="53" t="s">
        <v>386</v>
      </c>
      <c r="D181" s="81" t="s">
        <v>376</v>
      </c>
      <c r="E181" s="81">
        <v>792</v>
      </c>
      <c r="F181" s="82">
        <v>27481</v>
      </c>
      <c r="G181" s="82">
        <v>27481</v>
      </c>
      <c r="H181" s="90" t="s">
        <v>387</v>
      </c>
      <c r="I181" s="82">
        <v>11911.5</v>
      </c>
      <c r="J181" s="82">
        <v>11692.6</v>
      </c>
    </row>
    <row r="182" spans="1:55" ht="105" x14ac:dyDescent="0.25">
      <c r="A182" s="78">
        <v>5</v>
      </c>
      <c r="B182" s="79" t="s">
        <v>388</v>
      </c>
      <c r="C182" s="52" t="s">
        <v>389</v>
      </c>
      <c r="D182" s="81" t="s">
        <v>390</v>
      </c>
      <c r="E182" s="81">
        <v>876</v>
      </c>
      <c r="F182" s="82">
        <v>417</v>
      </c>
      <c r="G182" s="82">
        <v>396</v>
      </c>
      <c r="H182" s="86" t="s">
        <v>391</v>
      </c>
      <c r="I182" s="82">
        <v>2708.4</v>
      </c>
      <c r="J182" s="82">
        <v>2501.1999999999998</v>
      </c>
    </row>
    <row r="183" spans="1:55" ht="45" x14ac:dyDescent="0.25">
      <c r="A183" s="78">
        <v>6</v>
      </c>
      <c r="B183" s="91" t="s">
        <v>392</v>
      </c>
      <c r="C183" s="53" t="s">
        <v>393</v>
      </c>
      <c r="D183" s="52" t="s">
        <v>394</v>
      </c>
      <c r="E183" s="88">
        <v>384</v>
      </c>
      <c r="F183" s="92">
        <v>36043</v>
      </c>
      <c r="G183" s="86">
        <v>43069</v>
      </c>
      <c r="H183" s="93" t="s">
        <v>395</v>
      </c>
      <c r="I183" s="92">
        <v>17317</v>
      </c>
      <c r="J183" s="86">
        <v>16947.5</v>
      </c>
    </row>
    <row r="184" spans="1:55" ht="45" x14ac:dyDescent="0.25">
      <c r="A184" s="78">
        <v>7</v>
      </c>
      <c r="B184" s="91" t="s">
        <v>396</v>
      </c>
      <c r="C184" s="53" t="s">
        <v>397</v>
      </c>
      <c r="D184" s="52"/>
      <c r="E184" s="88"/>
      <c r="F184" s="88"/>
      <c r="G184" s="88"/>
      <c r="H184" s="94" t="s">
        <v>395</v>
      </c>
      <c r="I184" s="86">
        <v>11070.2</v>
      </c>
      <c r="J184" s="86">
        <v>9316.6</v>
      </c>
    </row>
    <row r="185" spans="1:55" ht="45" x14ac:dyDescent="0.25">
      <c r="A185" s="95">
        <v>8</v>
      </c>
      <c r="B185" s="96" t="s">
        <v>398</v>
      </c>
      <c r="C185" s="97" t="s">
        <v>399</v>
      </c>
      <c r="D185" s="88" t="s">
        <v>400</v>
      </c>
      <c r="E185" s="86">
        <v>112</v>
      </c>
      <c r="F185" s="86">
        <v>5520</v>
      </c>
      <c r="G185" s="98">
        <v>6139</v>
      </c>
      <c r="H185" s="94" t="s">
        <v>401</v>
      </c>
      <c r="I185" s="92">
        <v>20920.7</v>
      </c>
      <c r="J185" s="86">
        <v>20311.599999999999</v>
      </c>
    </row>
    <row r="186" spans="1:55" ht="30" x14ac:dyDescent="0.25">
      <c r="A186" s="78">
        <v>9</v>
      </c>
      <c r="B186" s="91" t="s">
        <v>402</v>
      </c>
      <c r="C186" s="99" t="s">
        <v>403</v>
      </c>
      <c r="D186" s="11" t="s">
        <v>404</v>
      </c>
      <c r="E186" s="11">
        <v>792</v>
      </c>
      <c r="F186" s="11">
        <v>9553</v>
      </c>
      <c r="G186" s="11">
        <v>9553</v>
      </c>
      <c r="H186" s="100" t="s">
        <v>395</v>
      </c>
      <c r="I186" s="92">
        <v>8708.4</v>
      </c>
      <c r="J186" s="86">
        <v>8537.2999999999993</v>
      </c>
    </row>
    <row r="187" spans="1:55" ht="90" x14ac:dyDescent="0.25">
      <c r="A187" s="78">
        <v>10</v>
      </c>
      <c r="B187" s="91" t="s">
        <v>405</v>
      </c>
      <c r="C187" s="99" t="s">
        <v>406</v>
      </c>
      <c r="D187" s="11" t="s">
        <v>339</v>
      </c>
      <c r="E187" s="11">
        <v>792</v>
      </c>
      <c r="F187" s="86">
        <v>634</v>
      </c>
      <c r="G187" s="86">
        <v>634</v>
      </c>
      <c r="H187" s="94" t="s">
        <v>407</v>
      </c>
      <c r="I187" s="92">
        <v>28719</v>
      </c>
      <c r="J187" s="86">
        <v>23808.400000000001</v>
      </c>
    </row>
    <row r="188" spans="1:55" x14ac:dyDescent="0.25">
      <c r="A188" s="101"/>
      <c r="B188" s="22" t="s">
        <v>16</v>
      </c>
      <c r="C188" s="11"/>
      <c r="D188" s="11"/>
      <c r="E188" s="11"/>
      <c r="F188" s="11"/>
      <c r="G188" s="11"/>
      <c r="H188" s="86"/>
      <c r="I188" s="102">
        <f>I178+I179+I180+I181+I182+I183+I184+I185+I186+I187</f>
        <v>357096.20000000007</v>
      </c>
      <c r="J188" s="102">
        <f>J178+J179+J180+J181+J182+J183+J184+J185+J186+J187</f>
        <v>321071.2</v>
      </c>
    </row>
    <row r="189" spans="1:55" s="2" customFormat="1" ht="14.25" x14ac:dyDescent="0.2">
      <c r="A189" s="13"/>
      <c r="B189" s="22" t="s">
        <v>409</v>
      </c>
      <c r="C189" s="22"/>
      <c r="D189" s="22"/>
      <c r="E189" s="22"/>
      <c r="F189" s="22"/>
      <c r="G189" s="22"/>
      <c r="H189" s="45"/>
      <c r="I189" s="24">
        <f>I6+I12+I19+I45+I59+I64+I75+I98+I118+I121+I153+I176+I188</f>
        <v>1244755.59406</v>
      </c>
      <c r="J189" s="24">
        <f>J6+J12+J19+J45+J59+J64+J75+J98+J118+J121+J153+J176+J188</f>
        <v>1183061.2240599999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</sheetData>
  <mergeCells count="100">
    <mergeCell ref="A1:J1"/>
    <mergeCell ref="A2:A3"/>
    <mergeCell ref="B2:B3"/>
    <mergeCell ref="C2:C3"/>
    <mergeCell ref="D2:G2"/>
    <mergeCell ref="H2:J2"/>
    <mergeCell ref="F42:F43"/>
    <mergeCell ref="H106:H108"/>
    <mergeCell ref="I106:I108"/>
    <mergeCell ref="J106:J108"/>
    <mergeCell ref="C106:C108"/>
    <mergeCell ref="G42:G43"/>
    <mergeCell ref="H100:H101"/>
    <mergeCell ref="J100:J101"/>
    <mergeCell ref="I100:I101"/>
    <mergeCell ref="H42:H43"/>
    <mergeCell ref="I42:I43"/>
    <mergeCell ref="J42:J43"/>
    <mergeCell ref="C42:C43"/>
    <mergeCell ref="D42:D43"/>
    <mergeCell ref="E42:E43"/>
    <mergeCell ref="H102:H103"/>
    <mergeCell ref="J102:J103"/>
    <mergeCell ref="I102:I103"/>
    <mergeCell ref="J104:J105"/>
    <mergeCell ref="H104:H105"/>
    <mergeCell ref="I104:I105"/>
    <mergeCell ref="A100:A101"/>
    <mergeCell ref="A102:A103"/>
    <mergeCell ref="B104:B105"/>
    <mergeCell ref="C104:C105"/>
    <mergeCell ref="A104:A105"/>
    <mergeCell ref="B102:B103"/>
    <mergeCell ref="C102:C103"/>
    <mergeCell ref="C100:C101"/>
    <mergeCell ref="B100:B101"/>
    <mergeCell ref="H111:H114"/>
    <mergeCell ref="I111:I114"/>
    <mergeCell ref="J111:J114"/>
    <mergeCell ref="C111:C114"/>
    <mergeCell ref="C109:C110"/>
    <mergeCell ref="H109:H110"/>
    <mergeCell ref="J109:J110"/>
    <mergeCell ref="I109:I110"/>
    <mergeCell ref="H116:H117"/>
    <mergeCell ref="J116:J117"/>
    <mergeCell ref="I116:I117"/>
    <mergeCell ref="C116:C117"/>
    <mergeCell ref="B116:B117"/>
    <mergeCell ref="A106:A108"/>
    <mergeCell ref="A109:A110"/>
    <mergeCell ref="A111:A114"/>
    <mergeCell ref="A116:A117"/>
    <mergeCell ref="B111:B114"/>
    <mergeCell ref="B106:B108"/>
    <mergeCell ref="B109:B110"/>
    <mergeCell ref="B123:B127"/>
    <mergeCell ref="I123:I127"/>
    <mergeCell ref="J123:J127"/>
    <mergeCell ref="H123:H127"/>
    <mergeCell ref="A123:A127"/>
    <mergeCell ref="D123:D124"/>
    <mergeCell ref="E123:E124"/>
    <mergeCell ref="F123:F124"/>
    <mergeCell ref="G123:G124"/>
    <mergeCell ref="C123:C127"/>
    <mergeCell ref="C131:C133"/>
    <mergeCell ref="B131:B133"/>
    <mergeCell ref="H131:H133"/>
    <mergeCell ref="I131:I133"/>
    <mergeCell ref="J131:J133"/>
    <mergeCell ref="H134:H139"/>
    <mergeCell ref="I134:I139"/>
    <mergeCell ref="J134:J139"/>
    <mergeCell ref="H128:H130"/>
    <mergeCell ref="I128:I130"/>
    <mergeCell ref="J128:J130"/>
    <mergeCell ref="A134:A139"/>
    <mergeCell ref="A131:A133"/>
    <mergeCell ref="H145:H150"/>
    <mergeCell ref="I145:I150"/>
    <mergeCell ref="C145:C150"/>
    <mergeCell ref="B145:B150"/>
    <mergeCell ref="B140:B141"/>
    <mergeCell ref="H140:H141"/>
    <mergeCell ref="I140:I141"/>
    <mergeCell ref="C140:C141"/>
    <mergeCell ref="D140:D141"/>
    <mergeCell ref="E140:E141"/>
    <mergeCell ref="F140:F141"/>
    <mergeCell ref="G140:G141"/>
    <mergeCell ref="B134:B139"/>
    <mergeCell ref="C134:C139"/>
    <mergeCell ref="H151:H152"/>
    <mergeCell ref="I151:I152"/>
    <mergeCell ref="J151:J152"/>
    <mergeCell ref="A145:A150"/>
    <mergeCell ref="A140:A141"/>
    <mergeCell ref="J145:J150"/>
    <mergeCell ref="J140:J14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&amp;C&amp;P</oddFooter>
  </headerFooter>
  <rowBreaks count="1" manualBreakCount="1">
    <brk id="1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Государственные услуги</vt:lpstr>
      <vt:lpstr>Лист1</vt:lpstr>
      <vt:lpstr>'Государственные услуги'!Область_печати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2018-06-26T08:07:14Z</dcterms:modified>
</cp:coreProperties>
</file>