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38" yWindow="163" windowWidth="14801" windowHeight="7951" activeTab="1"/>
  </bookViews>
  <sheets>
    <sheet name="Республиканский" sheetId="4" r:id="rId1"/>
    <sheet name="Консолидированный" sheetId="9" r:id="rId2"/>
  </sheets>
  <externalReferences>
    <externalReference r:id="rId3"/>
  </externalReferences>
  <definedNames>
    <definedName name="Svod0306" localSheetId="1">#REF!</definedName>
    <definedName name="Svod0306">#REF!</definedName>
    <definedName name="XDO_?AM_MM?" localSheetId="1">#REF!</definedName>
    <definedName name="XDO_?AM_MM?">#REF!</definedName>
    <definedName name="XDO_?AM_MM_2?" localSheetId="1">#REF!</definedName>
    <definedName name="XDO_?AM_MM_2?">#REF!</definedName>
    <definedName name="XDO_?AM_MM_3?" localSheetId="1">#REF!</definedName>
    <definedName name="XDO_?AM_MM_3?">#REF!</definedName>
    <definedName name="XDO_?AM_YY?" localSheetId="1">#REF!</definedName>
    <definedName name="XDO_?AM_YY?">#REF!</definedName>
    <definedName name="XDO_?AM_YY_2?" localSheetId="1">#REF!</definedName>
    <definedName name="XDO_?AM_YY_2?">#REF!</definedName>
    <definedName name="XDO_?AM_YY_3?" localSheetId="1">#REF!</definedName>
    <definedName name="XDO_?AM_YY_3?">#REF!</definedName>
    <definedName name="XDO_?BS?" localSheetId="1">#REF!</definedName>
    <definedName name="XDO_?BS?">#REF!</definedName>
    <definedName name="XDO_?CODE_T?" localSheetId="1">#REF!</definedName>
    <definedName name="XDO_?CODE_T?">#REF!</definedName>
    <definedName name="XDO_?IL?" localSheetId="1">#REF!</definedName>
    <definedName name="XDO_?IL?">#REF!</definedName>
    <definedName name="XDO_?KBK?" localSheetId="1">#REF!</definedName>
    <definedName name="XDO_?KBK?">#REF!</definedName>
    <definedName name="XDO_?KBK_2?" localSheetId="1">#REF!</definedName>
    <definedName name="XDO_?KBK_2?">#REF!</definedName>
    <definedName name="XDO_?NAME_BUD?" localSheetId="1">#REF!</definedName>
    <definedName name="XDO_?NAME_BUD?">#REF!</definedName>
    <definedName name="XDO_?NAME_BUD_2?" localSheetId="1">#REF!</definedName>
    <definedName name="XDO_?NAME_BUD_2?">#REF!</definedName>
    <definedName name="XDO_?NAME_MM?" localSheetId="1">#REF!</definedName>
    <definedName name="XDO_?NAME_MM?">#REF!</definedName>
    <definedName name="XDO_?NAME_T?" localSheetId="1">#REF!</definedName>
    <definedName name="XDO_?NAME_T?">#REF!</definedName>
    <definedName name="XDO_?NAME_UFO?" localSheetId="1">#REF!</definedName>
    <definedName name="XDO_?NAME_UFO?">#REF!</definedName>
    <definedName name="XDO_?NOTE?" localSheetId="1">#REF!</definedName>
    <definedName name="XDO_?NOTE?">#REF!</definedName>
    <definedName name="XDO_?NV?" localSheetId="1">#REF!</definedName>
    <definedName name="XDO_?NV?">#REF!</definedName>
    <definedName name="XDO_?REPORT_DATE?" localSheetId="1">#REF!</definedName>
    <definedName name="XDO_?REPORT_DATE?">#REF!</definedName>
    <definedName name="XDO_?REPORT_MM?" localSheetId="1">#REF!</definedName>
    <definedName name="XDO_?REPORT_MM?">#REF!</definedName>
    <definedName name="XDO_?REPORT_MM_2?" localSheetId="1">#REF!</definedName>
    <definedName name="XDO_?REPORT_MM_2?">#REF!</definedName>
    <definedName name="XDO_?SIGN5?" localSheetId="1">#REF!</definedName>
    <definedName name="XDO_?SIGN5?">#REF!</definedName>
    <definedName name="XDO_?SIGN6?" localSheetId="1">#REF!</definedName>
    <definedName name="XDO_?SIGN6?">#REF!</definedName>
    <definedName name="XDO_?SIGN7?" localSheetId="1">#REF!</definedName>
    <definedName name="XDO_?SIGN7?">#REF!</definedName>
    <definedName name="XDO_GROUP_?EMPTY_1?" localSheetId="1">#REF!</definedName>
    <definedName name="XDO_GROUP_?EMPTY_1?">#REF!</definedName>
    <definedName name="XDO_GROUP_?LINE?" localSheetId="1">'[1]0531467'!#REF!</definedName>
    <definedName name="XDO_GROUP_?LINE?">'[1]0531467'!#REF!</definedName>
    <definedName name="XDO_GROUP_?LIST_DATA?" localSheetId="1">#REF!</definedName>
    <definedName name="XDO_GROUP_?LIST_DATA?">#REF!</definedName>
    <definedName name="XDO_GROUP_?LIST_DATA_2?" localSheetId="1">#REF!</definedName>
    <definedName name="XDO_GROUP_?LIST_DATA_2?">#REF!</definedName>
    <definedName name="XDO_GROUP_?LIST_DATA_3?" localSheetId="1">#REF!</definedName>
    <definedName name="XDO_GROUP_?LIST_DATA_3?">#REF!</definedName>
    <definedName name="XDO_GROUP_?REPPRT?" localSheetId="1">#REF!</definedName>
    <definedName name="XDO_GROUP_?REPPRT?">#REF!</definedName>
    <definedName name="А246" localSheetId="1">#REF!</definedName>
    <definedName name="А246">#REF!</definedName>
    <definedName name="_xlnm.Print_Titles" localSheetId="1">Консолидированный!$6:$6</definedName>
    <definedName name="_xlnm.Print_Titles" localSheetId="0">Республиканский!$6:$6</definedName>
    <definedName name="_xlnm.Print_Area" localSheetId="1">Консолидированный!$A$1:$F$45</definedName>
    <definedName name="_xlnm.Print_Area" localSheetId="0">Республиканский!$A$1:$F$41</definedName>
  </definedNames>
  <calcPr calcId="144525"/>
</workbook>
</file>

<file path=xl/calcChain.xml><?xml version="1.0" encoding="utf-8"?>
<calcChain xmlns="http://schemas.openxmlformats.org/spreadsheetml/2006/main">
  <c r="B34" i="4" l="1"/>
  <c r="F44" i="9"/>
  <c r="D44" i="9"/>
  <c r="F43" i="9"/>
  <c r="D43" i="9"/>
  <c r="F42" i="9"/>
  <c r="D42" i="9"/>
  <c r="F41" i="9"/>
  <c r="D41" i="9"/>
  <c r="F40" i="9"/>
  <c r="D40" i="9"/>
  <c r="F39" i="9"/>
  <c r="D39" i="9"/>
  <c r="E38" i="9"/>
  <c r="C38" i="9"/>
  <c r="F38" i="9" s="1"/>
  <c r="B38" i="9"/>
  <c r="F40" i="4"/>
  <c r="D40" i="4"/>
  <c r="F39" i="4"/>
  <c r="D39" i="4"/>
  <c r="F38" i="4"/>
  <c r="D38" i="4"/>
  <c r="F37" i="4"/>
  <c r="D37" i="4"/>
  <c r="F36" i="4"/>
  <c r="D36" i="4"/>
  <c r="F35" i="4"/>
  <c r="D35" i="4"/>
  <c r="F34" i="4"/>
  <c r="E34" i="4"/>
  <c r="C34" i="4"/>
  <c r="D34" i="4"/>
  <c r="F13" i="4"/>
  <c r="E11" i="4"/>
  <c r="E11" i="9"/>
  <c r="F13" i="9"/>
  <c r="D29" i="4"/>
  <c r="B8" i="4"/>
  <c r="F25" i="9"/>
  <c r="F19" i="9"/>
  <c r="F17" i="9"/>
  <c r="F18" i="9"/>
  <c r="E15" i="4"/>
  <c r="D25" i="9"/>
  <c r="D19" i="9"/>
  <c r="D21" i="9"/>
  <c r="D17" i="9"/>
  <c r="D18" i="9"/>
  <c r="D13" i="9"/>
  <c r="C11" i="9"/>
  <c r="F11" i="9" s="1"/>
  <c r="B11" i="9"/>
  <c r="B7" i="9" s="1"/>
  <c r="D13" i="4"/>
  <c r="F17" i="4"/>
  <c r="C15" i="4"/>
  <c r="B15" i="4"/>
  <c r="D15" i="4" s="1"/>
  <c r="C11" i="4"/>
  <c r="F11" i="4" s="1"/>
  <c r="B11" i="4"/>
  <c r="E20" i="9"/>
  <c r="C20" i="9"/>
  <c r="B20" i="9"/>
  <c r="D20" i="9" s="1"/>
  <c r="E15" i="9"/>
  <c r="F15" i="9" s="1"/>
  <c r="C15" i="9"/>
  <c r="B15" i="9"/>
  <c r="D15" i="9" s="1"/>
  <c r="B8" i="9"/>
  <c r="B26" i="9"/>
  <c r="F37" i="9"/>
  <c r="D37" i="9"/>
  <c r="F36" i="9"/>
  <c r="D36" i="9"/>
  <c r="F35" i="9"/>
  <c r="D35" i="9"/>
  <c r="F34" i="9"/>
  <c r="D34" i="9"/>
  <c r="F33" i="9"/>
  <c r="D33" i="9"/>
  <c r="F32" i="9"/>
  <c r="D32" i="9"/>
  <c r="F31" i="9"/>
  <c r="D31" i="9"/>
  <c r="F29" i="9"/>
  <c r="D29" i="9"/>
  <c r="D28" i="9"/>
  <c r="F27" i="9"/>
  <c r="D27" i="9"/>
  <c r="E26" i="9"/>
  <c r="E8" i="9"/>
  <c r="C8" i="9"/>
  <c r="F8" i="9" s="1"/>
  <c r="C26" i="9"/>
  <c r="F26" i="9" s="1"/>
  <c r="F24" i="9"/>
  <c r="D24" i="9"/>
  <c r="F23" i="9"/>
  <c r="D23" i="9"/>
  <c r="F22" i="9"/>
  <c r="D22" i="9"/>
  <c r="F16" i="9"/>
  <c r="D16" i="9"/>
  <c r="F14" i="9"/>
  <c r="D14" i="9"/>
  <c r="F12" i="9"/>
  <c r="D12" i="9"/>
  <c r="F10" i="9"/>
  <c r="D10" i="9"/>
  <c r="F9" i="9"/>
  <c r="D9" i="9"/>
  <c r="E8" i="4"/>
  <c r="E18" i="4"/>
  <c r="E22" i="4"/>
  <c r="C8" i="4"/>
  <c r="D8" i="4"/>
  <c r="C18" i="4"/>
  <c r="C22" i="4"/>
  <c r="D22" i="4" s="1"/>
  <c r="B18" i="4"/>
  <c r="B22" i="4"/>
  <c r="D9" i="4"/>
  <c r="D10" i="4"/>
  <c r="D12" i="4"/>
  <c r="D14" i="4"/>
  <c r="D16" i="4"/>
  <c r="D19" i="4"/>
  <c r="D20" i="4"/>
  <c r="D21" i="4"/>
  <c r="D23" i="4"/>
  <c r="D24" i="4"/>
  <c r="D25" i="4"/>
  <c r="D27" i="4"/>
  <c r="D28" i="4"/>
  <c r="D30" i="4"/>
  <c r="D31" i="4"/>
  <c r="D32" i="4"/>
  <c r="F15" i="4"/>
  <c r="F9" i="4"/>
  <c r="F10" i="4"/>
  <c r="F12" i="4"/>
  <c r="F14" i="4"/>
  <c r="F16" i="4"/>
  <c r="F19" i="4"/>
  <c r="F20" i="4"/>
  <c r="F21" i="4"/>
  <c r="F23" i="4"/>
  <c r="F25" i="4"/>
  <c r="F27" i="4"/>
  <c r="F28" i="4"/>
  <c r="F29" i="4"/>
  <c r="F30" i="4"/>
  <c r="F31" i="4"/>
  <c r="F32" i="4"/>
  <c r="F20" i="9"/>
  <c r="E7" i="4"/>
  <c r="D11" i="9"/>
  <c r="C7" i="9"/>
  <c r="D18" i="4"/>
  <c r="F18" i="4"/>
  <c r="E7" i="9"/>
  <c r="E45" i="9" s="1"/>
  <c r="E41" i="4"/>
  <c r="B7" i="4"/>
  <c r="F8" i="4"/>
  <c r="F7" i="9"/>
  <c r="C45" i="9" l="1"/>
  <c r="D38" i="9"/>
  <c r="B41" i="4"/>
  <c r="B45" i="9"/>
  <c r="D45" i="9" s="1"/>
  <c r="D7" i="9"/>
  <c r="F45" i="9"/>
  <c r="D26" i="9"/>
  <c r="F22" i="4"/>
  <c r="C7" i="4"/>
  <c r="D8" i="9"/>
  <c r="D11" i="4"/>
  <c r="C41" i="4" l="1"/>
  <c r="D7" i="4"/>
  <c r="F7" i="4"/>
  <c r="F41" i="4" l="1"/>
  <c r="D41" i="4"/>
</calcChain>
</file>

<file path=xl/sharedStrings.xml><?xml version="1.0" encoding="utf-8"?>
<sst xmlns="http://schemas.openxmlformats.org/spreadsheetml/2006/main" count="106" uniqueCount="55">
  <si>
    <t>ИНФОРМАЦИЯ</t>
  </si>
  <si>
    <t>(по данным бухгалтерской отчетности)</t>
  </si>
  <si>
    <t>НАЛОГОВЫЕ И НЕНАЛОГОВЫЕ ДОХОДЫ</t>
  </si>
  <si>
    <t>Налог на прибыль организаций</t>
  </si>
  <si>
    <t>Налог на доходы физических лиц</t>
  </si>
  <si>
    <t>Акцизы на алкогольную продукцию</t>
  </si>
  <si>
    <t>Доходы от уплаты акцизов на нефтепродукты</t>
  </si>
  <si>
    <t xml:space="preserve"> </t>
  </si>
  <si>
    <t>Наименование показателей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</si>
  <si>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</si>
  <si>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</si>
  <si>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</si>
  <si>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</si>
  <si>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</si>
  <si>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</si>
  <si>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</si>
  <si>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</si>
  <si>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</si>
  <si>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</si>
  <si>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</si>
  <si>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</si>
  <si>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</si>
  <si>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</si>
  <si>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</si>
  <si>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</si>
  <si>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</si>
  <si>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</si>
  <si>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</si>
  <si>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</si>
  <si>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</si>
  <si>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</si>
  <si>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 ДОХОДОВ</t>
  </si>
  <si>
    <t>ДОХОДЫ ОТ ОКАЗАНИЯ ПЛАТНЫХ УСЛУГ (РАБОТ) И КОМПЕНСАЦИИ ЗАТРАТ ГОСУДАРСТВА</t>
  </si>
  <si>
    <t>ПРОЧИЕ НЕНАЛОГОВЫЕ ДОХОДЫ</t>
  </si>
  <si>
    <t xml:space="preserve">об исполнении доходов республиканского бюджета   </t>
  </si>
  <si>
    <t xml:space="preserve"> тыс. рублей</t>
  </si>
  <si>
    <t>ПРОЧИЕ БЕЗВОЗМЕЗДНЫЕ ПОСТУПЛЕНИЯ</t>
  </si>
  <si>
    <t xml:space="preserve">БЕЗВОЗМЕЗДНЫЕ ПОСТУПЛЕНИЯ </t>
  </si>
  <si>
    <t>Темп роста к соответствующему периоду прошлого года, %</t>
  </si>
  <si>
    <t>ЗАДОЛЖЕННОСТЬ И ПЕРЕРАСЧЕТЫ ПО ОТМЕНЕННЫМ НАЛОГАМ, СБОРАМ И ИНЫМ ОБЯЗАТЕЛЬНЫМ ПЛАТЕЖАМ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</si>
  <si>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</si>
  <si>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</si>
  <si>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</si>
  <si>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</si>
  <si>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</si>
  <si>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 xml:space="preserve">об исполнении доходов консолидированного бюджета   </t>
  </si>
  <si>
    <t>Доходы от уплаты акцизов на алкогольную продукцию</t>
  </si>
  <si>
    <t>-</t>
  </si>
  <si>
    <t xml:space="preserve"> -</t>
  </si>
  <si>
    <t>Карачаево-Черкесской Республики за  9 месяцев 2018 года</t>
  </si>
  <si>
    <t>План на 2018 год по состоянию на 01.10.2018 г. по Отчету об исполнении консолидированного бюджета по форме № 0503317</t>
  </si>
  <si>
    <t>Фактически исполнено за  9 месяцев 2018 года</t>
  </si>
  <si>
    <t>% исполнение годового плана за  9 месяцев 2018 г.</t>
  </si>
  <si>
    <t>Фактически исполнено за  9 месяцев 2017 года</t>
  </si>
  <si>
    <t>План на 2018 год по Закону Карачаево-Черкесской Республики от 25.12.2017 № 85-РЗ (уточн.на 01.10.2018)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</si>
</sst>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</font>
    <font>
      <sz val="11"/>
      <name val="Calibri"/>
      <family val="2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" fontId="11" fillId="0" borderId="2">
      <alignment horizontal="right"/>
    </xf>
    <xf numFmtId="0" fontId="1" fillId="0" borderId="0"/>
    <xf numFmtId="0" fontId="5" fillId="0" borderId="0"/>
  </cellStyleXfs>
  <cellXfs count="31">
    <xf numFmtId="0" fontId="0" fillId="0" borderId="0" xfId="0"/>
    <xf numFmtId="0" fontId="3" fillId="0" borderId="0" xfId="2" applyFont="1" applyFill="1" applyBorder="1"/>
    <xf numFmtId="0" fontId="4" fillId="0" borderId="0" xfId="2" applyFont="1" applyFill="1" applyBorder="1"/>
    <xf numFmtId="0" fontId="3" fillId="0" borderId="0" xfId="2" applyFont="1" applyFill="1" applyBorder="1" applyAlignment="1">
      <alignment vertical="top"/>
    </xf>
    <xf numFmtId="164" fontId="3" fillId="0" borderId="0" xfId="2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1"/>
    </xf>
    <xf numFmtId="164" fontId="4" fillId="0" borderId="1" xfId="2" applyNumberFormat="1" applyFont="1" applyFill="1" applyBorder="1" applyAlignment="1">
      <alignment horizontal="right" wrapText="1"/>
    </xf>
    <xf numFmtId="164" fontId="4" fillId="0" borderId="1" xfId="2" applyNumberFormat="1" applyFont="1" applyFill="1" applyBorder="1" applyAlignment="1">
      <alignment horizontal="right"/>
    </xf>
    <xf numFmtId="164" fontId="8" fillId="0" borderId="1" xfId="2" applyNumberFormat="1" applyFont="1" applyFill="1" applyBorder="1" applyAlignment="1">
      <alignment horizontal="right"/>
    </xf>
    <xf numFmtId="0" fontId="4" fillId="0" borderId="1" xfId="2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4" fillId="0" borderId="1" xfId="2" applyFont="1" applyFill="1" applyBorder="1" applyAlignment="1">
      <alignment horizontal="left" vertical="top" wrapText="1" indent="1"/>
    </xf>
    <xf numFmtId="0" fontId="4" fillId="0" borderId="1" xfId="3" applyFont="1" applyBorder="1" applyAlignment="1">
      <alignment horizontal="left" vertical="center" wrapText="1" indent="1"/>
    </xf>
    <xf numFmtId="0" fontId="4" fillId="0" borderId="1" xfId="2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2" applyFont="1" applyFill="1" applyBorder="1" applyAlignment="1">
      <alignment horizontal="left" vertical="top" indent="1"/>
    </xf>
    <xf numFmtId="0" fontId="4" fillId="0" borderId="1" xfId="2" applyFont="1" applyFill="1" applyBorder="1" applyAlignment="1">
      <alignment horizontal="left" vertical="top"/>
    </xf>
    <xf numFmtId="0" fontId="8" fillId="0" borderId="1" xfId="2" applyFont="1" applyFill="1" applyBorder="1" applyAlignment="1">
      <alignment horizontal="left" vertical="top" wrapText="1"/>
    </xf>
    <xf numFmtId="0" fontId="8" fillId="0" borderId="1" xfId="2" applyFont="1" applyFill="1" applyBorder="1" applyAlignment="1">
      <alignment vertical="top"/>
    </xf>
    <xf numFmtId="164" fontId="8" fillId="0" borderId="1" xfId="2" applyNumberFormat="1" applyFont="1" applyFill="1" applyBorder="1" applyAlignment="1">
      <alignment horizontal="right" vertical="top"/>
    </xf>
    <xf numFmtId="0" fontId="4" fillId="0" borderId="0" xfId="2" applyFont="1" applyFill="1" applyBorder="1" applyAlignment="1">
      <alignment horizontal="center"/>
    </xf>
    <xf numFmtId="49" fontId="2" fillId="0" borderId="0" xfId="2" applyNumberFormat="1" applyFont="1" applyFill="1" applyBorder="1" applyAlignment="1">
      <alignment horizontal="center"/>
    </xf>
    <xf numFmtId="0" fontId="0" fillId="0" borderId="0" xfId="0" applyAlignment="1"/>
    <xf numFmtId="0" fontId="2" fillId="0" borderId="0" xfId="2" applyFont="1" applyFill="1" applyBorder="1" applyAlignment="1">
      <alignment horizontal="center"/>
    </xf>
    <xf numFmtId="0" fontId="10" fillId="0" borderId="0" xfId="0" applyFont="1" applyAlignment="1"/>
    <xf numFmtId="0" fontId="2" fillId="0" borderId="0" xfId="2" applyFont="1" applyFill="1" applyAlignment="1">
      <alignment horizontal="center"/>
    </xf>
    <xf numFmtId="164" fontId="12" fillId="0" borderId="2" xfId="1" applyNumberFormat="1" applyFont="1" applyProtection="1">
      <alignment horizontal="right"/>
    </xf>
    <xf numFmtId="164" fontId="13" fillId="0" borderId="2" xfId="1" applyNumberFormat="1" applyFont="1" applyProtection="1">
      <alignment horizontal="right"/>
    </xf>
  </cellXfs>
  <cellStyles count="4">
    <cellStyle name="xl46" xfId="1"/>
    <cellStyle name="Обычный" xfId="0" builtinId="0"/>
    <cellStyle name="Обычный 2" xfId="2"/>
    <cellStyle name="Обычный_По видам налогов 201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F41"/>
  <sheetViews>
    <sheetView topLeftCell="A29" zoomScale="75" zoomScaleNormal="75" zoomScaleSheetLayoutView="80" workbookViewId="0">
      <selection activeCell="E49" sqref="E49"/>
    </sheetView>
  </sheetViews>
  <sheetFormatPr defaultColWidth="18.6640625" defaultRowHeight="15.65" x14ac:dyDescent="0.3"/>
  <cols>
    <col min="1" max="1" width="68" style="3" customWidth="1"/>
    <col min="2" max="3" width="14.6640625" style="4" customWidth="1"/>
    <col min="4" max="4" width="14.6640625" style="1" customWidth="1"/>
    <col min="5" max="5" width="14.5546875" style="1" customWidth="1"/>
    <col min="6" max="6" width="14.6640625" style="1" customWidth="1"/>
    <col min="7" max="253" width="9.109375" style="1" customWidth="1"/>
    <col min="254" max="254" width="89" style="1" customWidth="1"/>
    <col min="255" max="16384" width="18.6640625" style="1"/>
  </cols>
  <sheetData>
    <row r="1" spans="1:6" x14ac:dyDescent="0.3">
      <c r="A1" s="24" t="s">
        <v>0</v>
      </c>
      <c r="B1" s="24"/>
      <c r="C1" s="24"/>
      <c r="D1" s="24"/>
      <c r="E1" s="25"/>
      <c r="F1" s="25"/>
    </row>
    <row r="2" spans="1:6" x14ac:dyDescent="0.3">
      <c r="A2" s="26" t="s">
        <v>34</v>
      </c>
      <c r="B2" s="26"/>
      <c r="C2" s="26"/>
      <c r="D2" s="26"/>
      <c r="E2" s="27"/>
      <c r="F2" s="27"/>
    </row>
    <row r="3" spans="1:6" x14ac:dyDescent="0.3">
      <c r="A3" s="28" t="s">
        <v>49</v>
      </c>
      <c r="B3" s="28"/>
      <c r="C3" s="28"/>
      <c r="D3" s="28"/>
      <c r="E3" s="27"/>
      <c r="F3" s="27"/>
    </row>
    <row r="4" spans="1:6" s="2" customFormat="1" ht="15.85" hidden="1" customHeight="1" x14ac:dyDescent="0.25">
      <c r="A4" s="23" t="s">
        <v>1</v>
      </c>
      <c r="B4" s="23"/>
      <c r="C4" s="23"/>
    </row>
    <row r="5" spans="1:6" x14ac:dyDescent="0.3">
      <c r="A5" s="3" t="s">
        <v>7</v>
      </c>
      <c r="D5" s="4"/>
      <c r="F5" s="4" t="s">
        <v>35</v>
      </c>
    </row>
    <row r="6" spans="1:6" ht="161.25" customHeight="1" x14ac:dyDescent="0.3">
      <c r="A6" s="10" t="s">
        <v>8</v>
      </c>
      <c r="B6" s="11" t="s">
        <v>54</v>
      </c>
      <c r="C6" s="11" t="s">
        <v>51</v>
      </c>
      <c r="D6" s="11" t="s">
        <v>52</v>
      </c>
      <c r="E6" s="11" t="s">
        <v>53</v>
      </c>
      <c r="F6" s="11" t="s">
        <v>38</v>
      </c>
    </row>
    <row r="7" spans="1:6" ht="15.05" customHeight="1" x14ac:dyDescent="0.3">
      <c r="A7" s="20" t="s">
        <v>2</v>
      </c>
      <c r="B7" s="9">
        <f>B8+B11+B15+B18+B22+B25+B26+B27+B28+B29+B30+B31+B32+B33</f>
        <v>7543312.4000000004</v>
      </c>
      <c r="C7" s="9">
        <f>C8+C11+C15+C18+C22+C25+C26+C27+C28+C29+C30+C31+C32+C33</f>
        <v>4279617.3091399996</v>
      </c>
      <c r="D7" s="9">
        <f>C7/B7*100</f>
        <v>56.733926453052632</v>
      </c>
      <c r="E7" s="9">
        <f>E8+E11+E15+E18+E22+E25+E26+E27+E28+E29+E30+E31+E32+E33</f>
        <v>4140986.4578400007</v>
      </c>
      <c r="F7" s="9">
        <f>C7/E7*100</f>
        <v>103.3477735972194</v>
      </c>
    </row>
    <row r="8" spans="1:6" ht="15.05" customHeight="1" x14ac:dyDescent="0.3">
      <c r="A8" s="13" t="s">
        <v>9</v>
      </c>
      <c r="B8" s="8">
        <f>B9+B10</f>
        <v>4015093.6</v>
      </c>
      <c r="C8" s="8">
        <f>C9+C10</f>
        <v>2664864.7749600001</v>
      </c>
      <c r="D8" s="8">
        <f t="shared" ref="D8:D41" si="0">C8/B8*100</f>
        <v>66.37117438457723</v>
      </c>
      <c r="E8" s="8">
        <f>E9+E10</f>
        <v>2732939.3496500002</v>
      </c>
      <c r="F8" s="8">
        <f t="shared" ref="F8:F41" si="1">C8/E8*100</f>
        <v>97.509107741497516</v>
      </c>
    </row>
    <row r="9" spans="1:6" ht="15.05" customHeight="1" x14ac:dyDescent="0.3">
      <c r="A9" s="14" t="s">
        <v>3</v>
      </c>
      <c r="B9" s="7">
        <v>1438447.4</v>
      </c>
      <c r="C9" s="8">
        <v>854526.09074999997</v>
      </c>
      <c r="D9" s="8">
        <f t="shared" si="0"/>
        <v>59.40614100661589</v>
      </c>
      <c r="E9" s="8">
        <v>1040274.1704600001</v>
      </c>
      <c r="F9" s="8">
        <f t="shared" si="1"/>
        <v>82.144314933065772</v>
      </c>
    </row>
    <row r="10" spans="1:6" ht="15.05" customHeight="1" x14ac:dyDescent="0.3">
      <c r="A10" s="14" t="s">
        <v>4</v>
      </c>
      <c r="B10" s="8">
        <v>2576646.2000000002</v>
      </c>
      <c r="C10" s="8">
        <v>1810338.6842100001</v>
      </c>
      <c r="D10" s="8">
        <f t="shared" si="0"/>
        <v>70.259497955520629</v>
      </c>
      <c r="E10" s="8">
        <v>1692665.1791900001</v>
      </c>
      <c r="F10" s="8">
        <f t="shared" si="1"/>
        <v>106.95196583864926</v>
      </c>
    </row>
    <row r="11" spans="1:6" ht="30.05" customHeight="1" x14ac:dyDescent="0.3">
      <c r="A11" s="13" t="s">
        <v>10</v>
      </c>
      <c r="B11" s="8">
        <f>B12+B13+B14</f>
        <v>892752.3</v>
      </c>
      <c r="C11" s="8">
        <f>C12+C13+C14</f>
        <v>702871.28203999996</v>
      </c>
      <c r="D11" s="8">
        <f t="shared" si="0"/>
        <v>78.730828477283112</v>
      </c>
      <c r="E11" s="8">
        <f>E12+E13+E14</f>
        <v>642561.31074999995</v>
      </c>
      <c r="F11" s="8">
        <f t="shared" si="1"/>
        <v>109.38587031011966</v>
      </c>
    </row>
    <row r="12" spans="1:6" ht="15.05" customHeight="1" x14ac:dyDescent="0.3">
      <c r="A12" s="15" t="s">
        <v>5</v>
      </c>
      <c r="B12" s="7">
        <v>19320</v>
      </c>
      <c r="C12" s="8">
        <v>17855.43</v>
      </c>
      <c r="D12" s="8">
        <f t="shared" si="0"/>
        <v>92.41940993788819</v>
      </c>
      <c r="E12" s="8">
        <v>15011.795</v>
      </c>
      <c r="F12" s="8">
        <f t="shared" si="1"/>
        <v>118.94267141271246</v>
      </c>
    </row>
    <row r="13" spans="1:6" ht="15.05" customHeight="1" x14ac:dyDescent="0.3">
      <c r="A13" s="15" t="s">
        <v>46</v>
      </c>
      <c r="B13" s="7">
        <v>31623</v>
      </c>
      <c r="C13" s="8">
        <v>19335.643609999999</v>
      </c>
      <c r="D13" s="8">
        <f t="shared" si="0"/>
        <v>61.144241880909469</v>
      </c>
      <c r="E13" s="8">
        <v>8861.4159499999987</v>
      </c>
      <c r="F13" s="8">
        <f t="shared" si="1"/>
        <v>218.20038376598271</v>
      </c>
    </row>
    <row r="14" spans="1:6" ht="15.05" customHeight="1" x14ac:dyDescent="0.3">
      <c r="A14" s="15" t="s">
        <v>6</v>
      </c>
      <c r="B14" s="7">
        <v>841809.3</v>
      </c>
      <c r="C14" s="8">
        <v>665680.20843</v>
      </c>
      <c r="D14" s="8">
        <f t="shared" si="0"/>
        <v>79.077316968344249</v>
      </c>
      <c r="E14" s="8">
        <v>618688.09979999997</v>
      </c>
      <c r="F14" s="8">
        <f t="shared" si="1"/>
        <v>107.5954440767797</v>
      </c>
    </row>
    <row r="15" spans="1:6" ht="15.05" customHeight="1" x14ac:dyDescent="0.3">
      <c r="A15" s="13" t="s">
        <v>11</v>
      </c>
      <c r="B15" s="7">
        <f>B16+B17</f>
        <v>283894.8</v>
      </c>
      <c r="C15" s="7">
        <f>C16+C17</f>
        <v>276766.97599999997</v>
      </c>
      <c r="D15" s="8">
        <f t="shared" si="0"/>
        <v>97.489272786961919</v>
      </c>
      <c r="E15" s="7">
        <f>E16+E17</f>
        <v>204486.29240000001</v>
      </c>
      <c r="F15" s="8">
        <f t="shared" si="1"/>
        <v>135.34744688832745</v>
      </c>
    </row>
    <row r="16" spans="1:6" ht="30.05" customHeight="1" x14ac:dyDescent="0.3">
      <c r="A16" s="6" t="s">
        <v>12</v>
      </c>
      <c r="B16" s="7">
        <v>283894.8</v>
      </c>
      <c r="C16" s="7">
        <v>276746.20077999996</v>
      </c>
      <c r="D16" s="8">
        <f t="shared" si="0"/>
        <v>97.48195485792624</v>
      </c>
      <c r="E16" s="8">
        <v>204480.43945999999</v>
      </c>
      <c r="F16" s="8">
        <f t="shared" si="1"/>
        <v>135.3411609985005</v>
      </c>
    </row>
    <row r="17" spans="1:6" ht="15.05" customHeight="1" x14ac:dyDescent="0.3">
      <c r="A17" s="6" t="s">
        <v>41</v>
      </c>
      <c r="B17" s="7">
        <v>0</v>
      </c>
      <c r="C17" s="7">
        <v>20.775220000000001</v>
      </c>
      <c r="D17" s="8" t="s">
        <v>47</v>
      </c>
      <c r="E17" s="8">
        <v>5.8529399999999994</v>
      </c>
      <c r="F17" s="8">
        <f t="shared" si="1"/>
        <v>354.95357888514155</v>
      </c>
    </row>
    <row r="18" spans="1:6" ht="15.05" customHeight="1" x14ac:dyDescent="0.3">
      <c r="A18" s="13" t="s">
        <v>13</v>
      </c>
      <c r="B18" s="8">
        <f>B19+B20+B21</f>
        <v>664002.4</v>
      </c>
      <c r="C18" s="8">
        <f>C19+C20+C21</f>
        <v>423522.15830000007</v>
      </c>
      <c r="D18" s="8">
        <f t="shared" si="0"/>
        <v>63.783227033516752</v>
      </c>
      <c r="E18" s="8">
        <f>E19+E20+E21</f>
        <v>374637.45487000002</v>
      </c>
      <c r="F18" s="8">
        <f t="shared" si="1"/>
        <v>113.04853606988206</v>
      </c>
    </row>
    <row r="19" spans="1:6" ht="15.05" customHeight="1" x14ac:dyDescent="0.3">
      <c r="A19" s="6" t="s">
        <v>14</v>
      </c>
      <c r="B19" s="8">
        <v>459880.2</v>
      </c>
      <c r="C19" s="8">
        <v>327131.79966000002</v>
      </c>
      <c r="D19" s="8">
        <f t="shared" si="0"/>
        <v>71.134134424574057</v>
      </c>
      <c r="E19" s="8">
        <v>296918.18599000003</v>
      </c>
      <c r="F19" s="8">
        <f t="shared" si="1"/>
        <v>110.17573698601862</v>
      </c>
    </row>
    <row r="20" spans="1:6" ht="15.05" customHeight="1" x14ac:dyDescent="0.3">
      <c r="A20" s="6" t="s">
        <v>15</v>
      </c>
      <c r="B20" s="8">
        <v>203198.2</v>
      </c>
      <c r="C20" s="8">
        <v>95304.733400000012</v>
      </c>
      <c r="D20" s="8">
        <f t="shared" si="0"/>
        <v>46.902351201929946</v>
      </c>
      <c r="E20" s="8">
        <v>77123.616880000001</v>
      </c>
      <c r="F20" s="8">
        <f t="shared" si="1"/>
        <v>123.57399361636372</v>
      </c>
    </row>
    <row r="21" spans="1:6" ht="15.05" customHeight="1" x14ac:dyDescent="0.3">
      <c r="A21" s="6" t="s">
        <v>16</v>
      </c>
      <c r="B21" s="8">
        <v>924</v>
      </c>
      <c r="C21" s="8">
        <v>1085.6252400000001</v>
      </c>
      <c r="D21" s="8">
        <f t="shared" si="0"/>
        <v>117.4919090909091</v>
      </c>
      <c r="E21" s="8">
        <v>595.65200000000004</v>
      </c>
      <c r="F21" s="8">
        <f t="shared" si="1"/>
        <v>182.25830518490662</v>
      </c>
    </row>
    <row r="22" spans="1:6" ht="30.05" customHeight="1" x14ac:dyDescent="0.3">
      <c r="A22" s="13" t="s">
        <v>17</v>
      </c>
      <c r="B22" s="8">
        <f>B23+B24</f>
        <v>44322.9</v>
      </c>
      <c r="C22" s="8">
        <f>C23+C24</f>
        <v>35002.570169999999</v>
      </c>
      <c r="D22" s="8">
        <f t="shared" si="0"/>
        <v>78.971750878214181</v>
      </c>
      <c r="E22" s="8">
        <f>E23+E24</f>
        <v>29854.481060000002</v>
      </c>
      <c r="F22" s="8">
        <f t="shared" si="1"/>
        <v>117.24394103402311</v>
      </c>
    </row>
    <row r="23" spans="1:6" ht="15.05" customHeight="1" x14ac:dyDescent="0.3">
      <c r="A23" s="6" t="s">
        <v>18</v>
      </c>
      <c r="B23" s="8">
        <v>43958.9</v>
      </c>
      <c r="C23" s="8">
        <v>34742.854169999999</v>
      </c>
      <c r="D23" s="8">
        <f t="shared" si="0"/>
        <v>79.034857946854899</v>
      </c>
      <c r="E23" s="8">
        <v>29581.047910000001</v>
      </c>
      <c r="F23" s="8">
        <f t="shared" si="1"/>
        <v>117.44970724399195</v>
      </c>
    </row>
    <row r="24" spans="1:6" ht="30.05" customHeight="1" x14ac:dyDescent="0.3">
      <c r="A24" s="6" t="s">
        <v>19</v>
      </c>
      <c r="B24" s="8">
        <v>364</v>
      </c>
      <c r="C24" s="8">
        <v>259.71600000000001</v>
      </c>
      <c r="D24" s="8">
        <f t="shared" si="0"/>
        <v>71.350549450549451</v>
      </c>
      <c r="E24" s="8">
        <v>273.43315000000001</v>
      </c>
      <c r="F24" s="8" t="s">
        <v>47</v>
      </c>
    </row>
    <row r="25" spans="1:6" ht="15.05" customHeight="1" x14ac:dyDescent="0.3">
      <c r="A25" s="13" t="s">
        <v>20</v>
      </c>
      <c r="B25" s="8">
        <v>21546</v>
      </c>
      <c r="C25" s="8">
        <v>16327.51009</v>
      </c>
      <c r="D25" s="8">
        <f t="shared" si="0"/>
        <v>75.779773925554622</v>
      </c>
      <c r="E25" s="8">
        <v>14870.805869999998</v>
      </c>
      <c r="F25" s="8">
        <f t="shared" si="1"/>
        <v>109.79573153421846</v>
      </c>
    </row>
    <row r="26" spans="1:6" ht="30.05" customHeight="1" x14ac:dyDescent="0.3">
      <c r="A26" s="13" t="s">
        <v>39</v>
      </c>
      <c r="B26" s="8">
        <v>0</v>
      </c>
      <c r="C26" s="8">
        <v>4.6100000000000002E-2</v>
      </c>
      <c r="D26" s="8" t="s">
        <v>47</v>
      </c>
      <c r="E26" s="8">
        <v>1.16479</v>
      </c>
      <c r="F26" s="8" t="s">
        <v>47</v>
      </c>
    </row>
    <row r="27" spans="1:6" ht="30.05" customHeight="1" x14ac:dyDescent="0.3">
      <c r="A27" s="13" t="s">
        <v>21</v>
      </c>
      <c r="B27" s="8">
        <v>13582.7</v>
      </c>
      <c r="C27" s="8">
        <v>16579.399069999999</v>
      </c>
      <c r="D27" s="8">
        <f t="shared" si="0"/>
        <v>122.06261693183239</v>
      </c>
      <c r="E27" s="8">
        <v>9166.5831099999996</v>
      </c>
      <c r="F27" s="8">
        <f t="shared" si="1"/>
        <v>180.86782033223719</v>
      </c>
    </row>
    <row r="28" spans="1:6" ht="15.05" customHeight="1" x14ac:dyDescent="0.3">
      <c r="A28" s="13" t="s">
        <v>22</v>
      </c>
      <c r="B28" s="8">
        <v>7990.8</v>
      </c>
      <c r="C28" s="8">
        <v>7179.3089300000001</v>
      </c>
      <c r="D28" s="8">
        <f t="shared" si="0"/>
        <v>89.844683010462035</v>
      </c>
      <c r="E28" s="8">
        <v>6787.9812400000001</v>
      </c>
      <c r="F28" s="8">
        <f t="shared" si="1"/>
        <v>105.76500841949881</v>
      </c>
    </row>
    <row r="29" spans="1:6" ht="30.05" customHeight="1" x14ac:dyDescent="0.3">
      <c r="A29" s="16" t="s">
        <v>32</v>
      </c>
      <c r="B29" s="8">
        <v>188.6</v>
      </c>
      <c r="C29" s="8">
        <v>2091.2682800000002</v>
      </c>
      <c r="D29" s="8">
        <f t="shared" si="0"/>
        <v>1108.8379003181337</v>
      </c>
      <c r="E29" s="8">
        <v>2777.5977200000002</v>
      </c>
      <c r="F29" s="8">
        <f t="shared" si="1"/>
        <v>75.290538472936248</v>
      </c>
    </row>
    <row r="30" spans="1:6" ht="30.05" customHeight="1" x14ac:dyDescent="0.3">
      <c r="A30" s="17" t="s">
        <v>23</v>
      </c>
      <c r="B30" s="8">
        <v>1258750</v>
      </c>
      <c r="C30" s="8">
        <v>728.36685</v>
      </c>
      <c r="D30" s="8">
        <f t="shared" si="0"/>
        <v>5.7864297914597816E-2</v>
      </c>
      <c r="E30" s="8">
        <v>423.19908000000004</v>
      </c>
      <c r="F30" s="8">
        <f t="shared" si="1"/>
        <v>172.10974324424333</v>
      </c>
    </row>
    <row r="31" spans="1:6" ht="15.05" customHeight="1" x14ac:dyDescent="0.3">
      <c r="A31" s="13" t="s">
        <v>24</v>
      </c>
      <c r="B31" s="8">
        <v>1300</v>
      </c>
      <c r="C31" s="8">
        <v>3114.4514100000001</v>
      </c>
      <c r="D31" s="8">
        <f t="shared" si="0"/>
        <v>239.57318538461539</v>
      </c>
      <c r="E31" s="8">
        <v>1304.4436899999998</v>
      </c>
      <c r="F31" s="8">
        <f t="shared" si="1"/>
        <v>238.75706049066793</v>
      </c>
    </row>
    <row r="32" spans="1:6" ht="15.05" customHeight="1" x14ac:dyDescent="0.3">
      <c r="A32" s="13" t="s">
        <v>25</v>
      </c>
      <c r="B32" s="8">
        <v>339888.3</v>
      </c>
      <c r="C32" s="8">
        <v>129106.09015</v>
      </c>
      <c r="D32" s="8">
        <f t="shared" si="0"/>
        <v>37.984858599133894</v>
      </c>
      <c r="E32" s="8">
        <v>119944.94585999999</v>
      </c>
      <c r="F32" s="8">
        <f t="shared" si="1"/>
        <v>107.63779100846227</v>
      </c>
    </row>
    <row r="33" spans="1:6" ht="15.05" customHeight="1" x14ac:dyDescent="0.3">
      <c r="A33" s="12" t="s">
        <v>33</v>
      </c>
      <c r="B33" s="8">
        <v>0</v>
      </c>
      <c r="C33" s="8">
        <v>1463.10679</v>
      </c>
      <c r="D33" s="8" t="s">
        <v>47</v>
      </c>
      <c r="E33" s="8">
        <v>1230.8477499999999</v>
      </c>
      <c r="F33" s="8"/>
    </row>
    <row r="34" spans="1:6" ht="15.05" customHeight="1" x14ac:dyDescent="0.3">
      <c r="A34" s="5" t="s">
        <v>37</v>
      </c>
      <c r="B34" s="9">
        <f>B35+B40</f>
        <v>17586180</v>
      </c>
      <c r="C34" s="9">
        <f>C35+C40</f>
        <v>13297540.76073</v>
      </c>
      <c r="D34" s="9">
        <f t="shared" ref="D34:D39" si="2">C34/B34*100</f>
        <v>75.613582715120614</v>
      </c>
      <c r="E34" s="9">
        <f>E35+E40</f>
        <v>11430024.726740001</v>
      </c>
      <c r="F34" s="9">
        <f t="shared" ref="F34:F40" si="3">C34/E34*100</f>
        <v>116.33868761124404</v>
      </c>
    </row>
    <row r="35" spans="1:6" ht="30.05" customHeight="1" x14ac:dyDescent="0.3">
      <c r="A35" s="13" t="s">
        <v>26</v>
      </c>
      <c r="B35" s="8">
        <v>17469830.199999999</v>
      </c>
      <c r="C35" s="8">
        <v>13304050.60805</v>
      </c>
      <c r="D35" s="8">
        <f t="shared" si="2"/>
        <v>76.15443570853941</v>
      </c>
      <c r="E35" s="8">
        <v>11398525.221530002</v>
      </c>
      <c r="F35" s="8">
        <f t="shared" si="3"/>
        <v>116.71729762829987</v>
      </c>
    </row>
    <row r="36" spans="1:6" ht="15.05" customHeight="1" x14ac:dyDescent="0.3">
      <c r="A36" s="18" t="s">
        <v>27</v>
      </c>
      <c r="B36" s="8">
        <v>9405567.0999999996</v>
      </c>
      <c r="C36" s="8">
        <v>7094723.4000000004</v>
      </c>
      <c r="D36" s="8">
        <f t="shared" si="2"/>
        <v>75.431107179066331</v>
      </c>
      <c r="E36" s="29">
        <v>6334164.5999999996</v>
      </c>
      <c r="F36" s="8">
        <f t="shared" si="3"/>
        <v>112.00724717510499</v>
      </c>
    </row>
    <row r="37" spans="1:6" ht="30.05" customHeight="1" x14ac:dyDescent="0.3">
      <c r="A37" s="14" t="s">
        <v>28</v>
      </c>
      <c r="B37" s="8">
        <v>6727231.0999999996</v>
      </c>
      <c r="C37" s="8">
        <v>5321846.7056099996</v>
      </c>
      <c r="D37" s="8">
        <f t="shared" si="2"/>
        <v>79.10902162421624</v>
      </c>
      <c r="E37" s="29">
        <v>4100947.2802600004</v>
      </c>
      <c r="F37" s="8">
        <f t="shared" si="3"/>
        <v>129.77115631861022</v>
      </c>
    </row>
    <row r="38" spans="1:6" ht="15.05" customHeight="1" x14ac:dyDescent="0.3">
      <c r="A38" s="18" t="s">
        <v>29</v>
      </c>
      <c r="B38" s="8">
        <v>1032146.9</v>
      </c>
      <c r="C38" s="8">
        <v>827271.67449999996</v>
      </c>
      <c r="D38" s="8">
        <f t="shared" si="2"/>
        <v>80.150574932696102</v>
      </c>
      <c r="E38" s="29">
        <v>816691.06010999996</v>
      </c>
      <c r="F38" s="8">
        <f t="shared" si="3"/>
        <v>101.29554673814782</v>
      </c>
    </row>
    <row r="39" spans="1:6" ht="15.05" customHeight="1" x14ac:dyDescent="0.3">
      <c r="A39" s="18" t="s">
        <v>30</v>
      </c>
      <c r="B39" s="8">
        <v>302706.8</v>
      </c>
      <c r="C39" s="8">
        <v>58030.077939999996</v>
      </c>
      <c r="D39" s="8">
        <f t="shared" si="2"/>
        <v>19.170391263096832</v>
      </c>
      <c r="E39" s="29">
        <v>141985.43905000002</v>
      </c>
      <c r="F39" s="8">
        <f t="shared" si="3"/>
        <v>40.870443003359497</v>
      </c>
    </row>
    <row r="40" spans="1:6" ht="15.05" customHeight="1" x14ac:dyDescent="0.3">
      <c r="A40" s="19" t="s">
        <v>36</v>
      </c>
      <c r="B40" s="8">
        <v>116349.8</v>
      </c>
      <c r="C40" s="8">
        <v>-6509.8473199999999</v>
      </c>
      <c r="D40" s="8">
        <f>C40/B40*100</f>
        <v>-5.59506532886176</v>
      </c>
      <c r="E40" s="8">
        <v>31499.505209999999</v>
      </c>
      <c r="F40" s="8">
        <f t="shared" si="3"/>
        <v>-20.666506589866525</v>
      </c>
    </row>
    <row r="41" spans="1:6" x14ac:dyDescent="0.3">
      <c r="A41" s="21" t="s">
        <v>31</v>
      </c>
      <c r="B41" s="22">
        <f>B7+B34</f>
        <v>25129492.399999999</v>
      </c>
      <c r="C41" s="22">
        <f>C7+C34</f>
        <v>17577158.069869999</v>
      </c>
      <c r="D41" s="9">
        <f t="shared" si="0"/>
        <v>69.946331545757772</v>
      </c>
      <c r="E41" s="22">
        <f>E7+E34</f>
        <v>15571011.184580002</v>
      </c>
      <c r="F41" s="9">
        <f t="shared" si="1"/>
        <v>112.88385745478551</v>
      </c>
    </row>
  </sheetData>
  <mergeCells count="4">
    <mergeCell ref="A4:C4"/>
    <mergeCell ref="A1:F1"/>
    <mergeCell ref="A2:F2"/>
    <mergeCell ref="A3:F3"/>
  </mergeCells>
  <phoneticPr fontId="9" type="noConversion"/>
  <pageMargins left="0.39370078740157483" right="0.39370078740157483" top="0.59055118110236227" bottom="0.59055118110236227" header="0.35433070866141736" footer="0.23622047244094491"/>
  <pageSetup paperSize="9" scale="67" fitToHeight="2" orientation="portrait" r:id="rId1"/>
  <headerFooter alignWithMargins="0">
    <oddFooter xml:space="preserve">&amp;C&amp;"Times New Roman,обычный"&amp;8&amp;P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F45"/>
  <sheetViews>
    <sheetView tabSelected="1" topLeftCell="A32" zoomScaleNormal="66" zoomScaleSheetLayoutView="80" workbookViewId="0">
      <selection activeCell="C50" sqref="C50"/>
    </sheetView>
  </sheetViews>
  <sheetFormatPr defaultColWidth="18.6640625" defaultRowHeight="15.65" x14ac:dyDescent="0.3"/>
  <cols>
    <col min="1" max="1" width="66.44140625" style="3" customWidth="1"/>
    <col min="2" max="2" width="19.44140625" style="4" customWidth="1"/>
    <col min="3" max="3" width="16.88671875" style="4" customWidth="1"/>
    <col min="4" max="4" width="15.88671875" style="1" customWidth="1"/>
    <col min="5" max="5" width="14.5546875" style="1" customWidth="1"/>
    <col min="6" max="6" width="14.6640625" style="1" customWidth="1"/>
    <col min="7" max="7" width="9.109375" style="1" customWidth="1"/>
    <col min="8" max="8" width="18.5546875" style="1" customWidth="1"/>
    <col min="9" max="253" width="9.109375" style="1" customWidth="1"/>
    <col min="254" max="254" width="89" style="1" customWidth="1"/>
    <col min="255" max="16384" width="18.6640625" style="1"/>
  </cols>
  <sheetData>
    <row r="1" spans="1:6" x14ac:dyDescent="0.3">
      <c r="A1" s="24" t="s">
        <v>0</v>
      </c>
      <c r="B1" s="24"/>
      <c r="C1" s="24"/>
      <c r="D1" s="24"/>
      <c r="E1" s="25"/>
      <c r="F1" s="25"/>
    </row>
    <row r="2" spans="1:6" x14ac:dyDescent="0.3">
      <c r="A2" s="26" t="s">
        <v>45</v>
      </c>
      <c r="B2" s="26"/>
      <c r="C2" s="26"/>
      <c r="D2" s="26"/>
      <c r="E2" s="27"/>
      <c r="F2" s="27"/>
    </row>
    <row r="3" spans="1:6" x14ac:dyDescent="0.3">
      <c r="A3" s="28" t="s">
        <v>49</v>
      </c>
      <c r="B3" s="28"/>
      <c r="C3" s="28"/>
      <c r="D3" s="28"/>
      <c r="E3" s="27"/>
      <c r="F3" s="27"/>
    </row>
    <row r="4" spans="1:6" s="2" customFormat="1" ht="15.85" hidden="1" customHeight="1" x14ac:dyDescent="0.25">
      <c r="A4" s="23" t="s">
        <v>1</v>
      </c>
      <c r="B4" s="23"/>
      <c r="C4" s="23"/>
    </row>
    <row r="5" spans="1:6" x14ac:dyDescent="0.3">
      <c r="A5" s="3" t="s">
        <v>7</v>
      </c>
      <c r="D5" s="4"/>
      <c r="F5" s="4" t="s">
        <v>35</v>
      </c>
    </row>
    <row r="6" spans="1:6" ht="128.19999999999999" customHeight="1" x14ac:dyDescent="0.3">
      <c r="A6" s="10" t="s">
        <v>8</v>
      </c>
      <c r="B6" s="11" t="s">
        <v>50</v>
      </c>
      <c r="C6" s="11" t="s">
        <v>51</v>
      </c>
      <c r="D6" s="11" t="s">
        <v>52</v>
      </c>
      <c r="E6" s="11" t="s">
        <v>53</v>
      </c>
      <c r="F6" s="11" t="s">
        <v>38</v>
      </c>
    </row>
    <row r="7" spans="1:6" ht="15.05" customHeight="1" x14ac:dyDescent="0.3">
      <c r="A7" s="20" t="s">
        <v>2</v>
      </c>
      <c r="B7" s="9">
        <f>B8+B11+B15+B20+B26+B29+B30+B31+B32+B33+B34+B35+B36+B37</f>
        <v>9837499.46019</v>
      </c>
      <c r="C7" s="9">
        <f>C8+C11+C15+C20+C26+C29+C30+C31+C32+C33+C34+C35+C36+C37</f>
        <v>5924580.7523100004</v>
      </c>
      <c r="D7" s="9">
        <f>C7/B7*100</f>
        <v>60.224458220153984</v>
      </c>
      <c r="E7" s="9">
        <f>E8+E11+E15+E20+E26+E29+E30+E31+E32+E33+E34+E35+E36+E37</f>
        <v>5661409.20175</v>
      </c>
      <c r="F7" s="9">
        <f>C7/E7*100</f>
        <v>104.64851667105518</v>
      </c>
    </row>
    <row r="8" spans="1:6" ht="15.05" customHeight="1" x14ac:dyDescent="0.3">
      <c r="A8" s="13" t="s">
        <v>9</v>
      </c>
      <c r="B8" s="8">
        <f>B9+B10</f>
        <v>5060575.01</v>
      </c>
      <c r="C8" s="8">
        <f>C9+C10</f>
        <v>3422957.9796799999</v>
      </c>
      <c r="D8" s="8">
        <f t="shared" ref="D8:D45" si="0">C8/B8*100</f>
        <v>67.639704439041608</v>
      </c>
      <c r="E8" s="8">
        <f>E9+E10</f>
        <v>3443754.8530200003</v>
      </c>
      <c r="F8" s="8">
        <f t="shared" ref="F8:F45" si="1">C8/E8*100</f>
        <v>99.396098902865788</v>
      </c>
    </row>
    <row r="9" spans="1:6" ht="15.05" customHeight="1" x14ac:dyDescent="0.3">
      <c r="A9" s="14" t="s">
        <v>3</v>
      </c>
      <c r="B9" s="7">
        <v>1438447.4</v>
      </c>
      <c r="C9" s="7">
        <v>854526.09074999997</v>
      </c>
      <c r="D9" s="8">
        <f t="shared" si="0"/>
        <v>59.40614100661589</v>
      </c>
      <c r="E9" s="8">
        <v>1040274.1704600001</v>
      </c>
      <c r="F9" s="8">
        <f t="shared" si="1"/>
        <v>82.144314933065772</v>
      </c>
    </row>
    <row r="10" spans="1:6" ht="15.05" customHeight="1" x14ac:dyDescent="0.3">
      <c r="A10" s="14" t="s">
        <v>4</v>
      </c>
      <c r="B10" s="8">
        <v>3622127.61</v>
      </c>
      <c r="C10" s="8">
        <v>2568431.8889299999</v>
      </c>
      <c r="D10" s="8">
        <f t="shared" si="0"/>
        <v>70.909480986783905</v>
      </c>
      <c r="E10" s="8">
        <v>2403480.6825600001</v>
      </c>
      <c r="F10" s="8">
        <f t="shared" si="1"/>
        <v>106.86301361050702</v>
      </c>
    </row>
    <row r="11" spans="1:6" ht="30.05" customHeight="1" x14ac:dyDescent="0.3">
      <c r="A11" s="13" t="s">
        <v>10</v>
      </c>
      <c r="B11" s="8">
        <f>B12+B13+B14</f>
        <v>1004762.8992899999</v>
      </c>
      <c r="C11" s="8">
        <f>C12+C13+C14</f>
        <v>794691.17963999999</v>
      </c>
      <c r="D11" s="8">
        <f t="shared" si="0"/>
        <v>79.092408786347121</v>
      </c>
      <c r="E11" s="8">
        <f>E12+E13+E14</f>
        <v>726316.22791000013</v>
      </c>
      <c r="F11" s="8">
        <f t="shared" si="1"/>
        <v>109.41393694682426</v>
      </c>
    </row>
    <row r="12" spans="1:6" ht="15.05" customHeight="1" x14ac:dyDescent="0.3">
      <c r="A12" s="15" t="s">
        <v>5</v>
      </c>
      <c r="B12" s="7">
        <v>37730</v>
      </c>
      <c r="C12" s="7">
        <v>35710.86</v>
      </c>
      <c r="D12" s="8">
        <f t="shared" si="0"/>
        <v>94.648449509674009</v>
      </c>
      <c r="E12" s="8">
        <v>30023.59</v>
      </c>
      <c r="F12" s="8">
        <f t="shared" si="1"/>
        <v>118.94267141271246</v>
      </c>
    </row>
    <row r="13" spans="1:6" ht="15.05" customHeight="1" x14ac:dyDescent="0.3">
      <c r="A13" s="15" t="s">
        <v>46</v>
      </c>
      <c r="B13" s="7">
        <v>31623</v>
      </c>
      <c r="C13" s="7">
        <v>19335.643609999999</v>
      </c>
      <c r="D13" s="8">
        <f t="shared" si="0"/>
        <v>61.144241880909469</v>
      </c>
      <c r="E13" s="8">
        <v>8861.4159499999987</v>
      </c>
      <c r="F13" s="8">
        <f t="shared" si="1"/>
        <v>218.20038376598271</v>
      </c>
    </row>
    <row r="14" spans="1:6" ht="15.05" customHeight="1" x14ac:dyDescent="0.3">
      <c r="A14" s="15" t="s">
        <v>6</v>
      </c>
      <c r="B14" s="7">
        <v>935409.89928999986</v>
      </c>
      <c r="C14" s="7">
        <v>739644.67602999997</v>
      </c>
      <c r="D14" s="8">
        <f t="shared" si="0"/>
        <v>79.071717820327677</v>
      </c>
      <c r="E14" s="8">
        <v>687431.22196000011</v>
      </c>
      <c r="F14" s="8">
        <f t="shared" si="1"/>
        <v>107.5954440825555</v>
      </c>
    </row>
    <row r="15" spans="1:6" ht="15.05" customHeight="1" x14ac:dyDescent="0.3">
      <c r="A15" s="13" t="s">
        <v>11</v>
      </c>
      <c r="B15" s="7">
        <f>B16+B17+B18+B19</f>
        <v>396721.3</v>
      </c>
      <c r="C15" s="7">
        <f>C16+C17+C18+C19</f>
        <v>360796.44002999994</v>
      </c>
      <c r="D15" s="8">
        <f t="shared" si="0"/>
        <v>90.944559828272375</v>
      </c>
      <c r="E15" s="7">
        <f>E16+E17+E18+E19</f>
        <v>288525.94255000004</v>
      </c>
      <c r="F15" s="8">
        <f t="shared" si="1"/>
        <v>125.04818001503479</v>
      </c>
    </row>
    <row r="16" spans="1:6" ht="30.05" customHeight="1" x14ac:dyDescent="0.3">
      <c r="A16" s="6" t="s">
        <v>12</v>
      </c>
      <c r="B16" s="7">
        <v>283894.8</v>
      </c>
      <c r="C16" s="7">
        <v>276746.20077999996</v>
      </c>
      <c r="D16" s="8">
        <f t="shared" si="0"/>
        <v>97.48195485792624</v>
      </c>
      <c r="E16" s="8">
        <v>204480.43945999999</v>
      </c>
      <c r="F16" s="8">
        <f t="shared" si="1"/>
        <v>135.3411609985005</v>
      </c>
    </row>
    <row r="17" spans="1:6" ht="15.05" customHeight="1" x14ac:dyDescent="0.3">
      <c r="A17" s="6" t="s">
        <v>40</v>
      </c>
      <c r="B17" s="7">
        <v>80090.7</v>
      </c>
      <c r="C17" s="7">
        <v>51297.31422</v>
      </c>
      <c r="D17" s="8">
        <f t="shared" si="0"/>
        <v>64.049027190422862</v>
      </c>
      <c r="E17" s="8">
        <v>53274.0933</v>
      </c>
      <c r="F17" s="8">
        <f t="shared" si="1"/>
        <v>96.289417693383811</v>
      </c>
    </row>
    <row r="18" spans="1:6" ht="15.05" customHeight="1" x14ac:dyDescent="0.3">
      <c r="A18" s="6" t="s">
        <v>41</v>
      </c>
      <c r="B18" s="7">
        <v>32415.8</v>
      </c>
      <c r="C18" s="7">
        <v>32334.997460000002</v>
      </c>
      <c r="D18" s="8">
        <f t="shared" si="0"/>
        <v>99.75073100154863</v>
      </c>
      <c r="E18" s="8">
        <v>30565.891309999999</v>
      </c>
      <c r="F18" s="8">
        <f t="shared" si="1"/>
        <v>105.78784414319114</v>
      </c>
    </row>
    <row r="19" spans="1:6" ht="30.05" customHeight="1" x14ac:dyDescent="0.3">
      <c r="A19" s="6" t="s">
        <v>42</v>
      </c>
      <c r="B19" s="7">
        <v>320</v>
      </c>
      <c r="C19" s="7">
        <v>417.92757</v>
      </c>
      <c r="D19" s="8">
        <f t="shared" si="0"/>
        <v>130.602365625</v>
      </c>
      <c r="E19" s="8">
        <v>205.51848000000001</v>
      </c>
      <c r="F19" s="8">
        <f t="shared" si="1"/>
        <v>203.35279338383586</v>
      </c>
    </row>
    <row r="20" spans="1:6" ht="15.05" customHeight="1" x14ac:dyDescent="0.3">
      <c r="A20" s="13" t="s">
        <v>13</v>
      </c>
      <c r="B20" s="8">
        <f>B21+B22+B23+B24+B25</f>
        <v>1357900.1021599998</v>
      </c>
      <c r="C20" s="8">
        <f>C21+C22+C23+C24+C25</f>
        <v>880686.14581000002</v>
      </c>
      <c r="D20" s="8">
        <f t="shared" si="0"/>
        <v>64.856475407071571</v>
      </c>
      <c r="E20" s="8">
        <f>E21+E22+E23+E24+E25</f>
        <v>780018.73336999991</v>
      </c>
      <c r="F20" s="8">
        <f t="shared" si="1"/>
        <v>112.90576855828522</v>
      </c>
    </row>
    <row r="21" spans="1:6" ht="15.05" customHeight="1" x14ac:dyDescent="0.3">
      <c r="A21" s="6" t="s">
        <v>43</v>
      </c>
      <c r="B21" s="8">
        <v>37492.5</v>
      </c>
      <c r="C21" s="8">
        <v>21773.281469999998</v>
      </c>
      <c r="D21" s="8">
        <f t="shared" si="0"/>
        <v>58.073698659731946</v>
      </c>
      <c r="E21" s="8">
        <v>10254.84823</v>
      </c>
      <c r="F21" s="8"/>
    </row>
    <row r="22" spans="1:6" ht="15.05" customHeight="1" x14ac:dyDescent="0.3">
      <c r="A22" s="6" t="s">
        <v>14</v>
      </c>
      <c r="B22" s="8">
        <v>924257.50215999992</v>
      </c>
      <c r="C22" s="8">
        <v>654263.59977999993</v>
      </c>
      <c r="D22" s="8">
        <f t="shared" si="0"/>
        <v>70.788021547131478</v>
      </c>
      <c r="E22" s="8">
        <v>593836.37251999998</v>
      </c>
      <c r="F22" s="8">
        <f t="shared" si="1"/>
        <v>110.17573696329367</v>
      </c>
    </row>
    <row r="23" spans="1:6" ht="15.05" customHeight="1" x14ac:dyDescent="0.3">
      <c r="A23" s="6" t="s">
        <v>15</v>
      </c>
      <c r="B23" s="8">
        <v>203198.2</v>
      </c>
      <c r="C23" s="8">
        <v>95304.733400000012</v>
      </c>
      <c r="D23" s="8">
        <f t="shared" si="0"/>
        <v>46.902351201929946</v>
      </c>
      <c r="E23" s="8">
        <v>77123.616880000001</v>
      </c>
      <c r="F23" s="8">
        <f t="shared" si="1"/>
        <v>123.57399361636372</v>
      </c>
    </row>
    <row r="24" spans="1:6" ht="15.05" customHeight="1" x14ac:dyDescent="0.3">
      <c r="A24" s="6" t="s">
        <v>16</v>
      </c>
      <c r="B24" s="8">
        <v>924</v>
      </c>
      <c r="C24" s="8">
        <v>1085.6252400000001</v>
      </c>
      <c r="D24" s="8">
        <f t="shared" si="0"/>
        <v>117.4919090909091</v>
      </c>
      <c r="E24" s="8">
        <v>595.65200000000004</v>
      </c>
      <c r="F24" s="8">
        <f t="shared" si="1"/>
        <v>182.25830518490662</v>
      </c>
    </row>
    <row r="25" spans="1:6" ht="15.05" customHeight="1" x14ac:dyDescent="0.3">
      <c r="A25" s="6" t="s">
        <v>44</v>
      </c>
      <c r="B25" s="8">
        <v>192027.9</v>
      </c>
      <c r="C25" s="8">
        <v>108258.90592</v>
      </c>
      <c r="D25" s="8">
        <f t="shared" si="0"/>
        <v>56.376654600711674</v>
      </c>
      <c r="E25" s="8">
        <v>98208.243739999991</v>
      </c>
      <c r="F25" s="8">
        <f t="shared" si="1"/>
        <v>110.23403107238991</v>
      </c>
    </row>
    <row r="26" spans="1:6" ht="30.05" customHeight="1" x14ac:dyDescent="0.3">
      <c r="A26" s="13" t="s">
        <v>17</v>
      </c>
      <c r="B26" s="8">
        <f>B27+B28</f>
        <v>44322.9</v>
      </c>
      <c r="C26" s="8">
        <f>C27+C28</f>
        <v>35002.570169999999</v>
      </c>
      <c r="D26" s="8">
        <f t="shared" si="0"/>
        <v>78.971750878214181</v>
      </c>
      <c r="E26" s="8">
        <f>E27+E28</f>
        <v>29854.481060000002</v>
      </c>
      <c r="F26" s="8">
        <f t="shared" si="1"/>
        <v>117.24394103402311</v>
      </c>
    </row>
    <row r="27" spans="1:6" ht="15.05" customHeight="1" x14ac:dyDescent="0.3">
      <c r="A27" s="6" t="s">
        <v>18</v>
      </c>
      <c r="B27" s="8">
        <v>43958.9</v>
      </c>
      <c r="C27" s="8">
        <v>34742.854169999999</v>
      </c>
      <c r="D27" s="8">
        <f t="shared" si="0"/>
        <v>79.034857946854899</v>
      </c>
      <c r="E27" s="8">
        <v>29581.047910000001</v>
      </c>
      <c r="F27" s="8">
        <f t="shared" si="1"/>
        <v>117.44970724399195</v>
      </c>
    </row>
    <row r="28" spans="1:6" ht="30.05" customHeight="1" x14ac:dyDescent="0.3">
      <c r="A28" s="6" t="s">
        <v>19</v>
      </c>
      <c r="B28" s="8">
        <v>364</v>
      </c>
      <c r="C28" s="8">
        <v>259.71600000000001</v>
      </c>
      <c r="D28" s="8">
        <f t="shared" si="0"/>
        <v>71.350549450549451</v>
      </c>
      <c r="E28" s="8">
        <v>273.43315000000001</v>
      </c>
      <c r="F28" s="8" t="s">
        <v>47</v>
      </c>
    </row>
    <row r="29" spans="1:6" ht="15.05" customHeight="1" x14ac:dyDescent="0.3">
      <c r="A29" s="13" t="s">
        <v>20</v>
      </c>
      <c r="B29" s="8">
        <v>86927.337</v>
      </c>
      <c r="C29" s="8">
        <v>81103.780499999993</v>
      </c>
      <c r="D29" s="8">
        <f t="shared" si="0"/>
        <v>93.300661562886717</v>
      </c>
      <c r="E29" s="8">
        <v>58501.204810000003</v>
      </c>
      <c r="F29" s="8">
        <f t="shared" si="1"/>
        <v>138.63608580952913</v>
      </c>
    </row>
    <row r="30" spans="1:6" ht="30.05" customHeight="1" x14ac:dyDescent="0.3">
      <c r="A30" s="13" t="s">
        <v>39</v>
      </c>
      <c r="B30" s="8">
        <v>0</v>
      </c>
      <c r="C30" s="8">
        <v>0.25120999999999999</v>
      </c>
      <c r="D30" s="8" t="s">
        <v>48</v>
      </c>
      <c r="E30" s="8">
        <v>3.65469</v>
      </c>
      <c r="F30" s="8" t="s">
        <v>48</v>
      </c>
    </row>
    <row r="31" spans="1:6" ht="45.1" customHeight="1" x14ac:dyDescent="0.3">
      <c r="A31" s="13" t="s">
        <v>21</v>
      </c>
      <c r="B31" s="8">
        <v>127952.05574</v>
      </c>
      <c r="C31" s="8">
        <v>92745.540139999997</v>
      </c>
      <c r="D31" s="8">
        <f t="shared" si="0"/>
        <v>72.484603395868817</v>
      </c>
      <c r="E31" s="8">
        <v>92212.842909999992</v>
      </c>
      <c r="F31" s="8">
        <f t="shared" si="1"/>
        <v>100.57768225465071</v>
      </c>
    </row>
    <row r="32" spans="1:6" ht="15.05" customHeight="1" x14ac:dyDescent="0.3">
      <c r="A32" s="13" t="s">
        <v>22</v>
      </c>
      <c r="B32" s="8">
        <v>12138.1</v>
      </c>
      <c r="C32" s="8">
        <v>8614.9510399999999</v>
      </c>
      <c r="D32" s="8">
        <f t="shared" si="0"/>
        <v>70.974460912333896</v>
      </c>
      <c r="E32" s="8">
        <v>9283.6300800000008</v>
      </c>
      <c r="F32" s="8">
        <f t="shared" si="1"/>
        <v>92.797224423659912</v>
      </c>
    </row>
    <row r="33" spans="1:6" ht="30.05" customHeight="1" x14ac:dyDescent="0.3">
      <c r="A33" s="16" t="s">
        <v>32</v>
      </c>
      <c r="B33" s="8">
        <v>91680.1</v>
      </c>
      <c r="C33" s="8">
        <v>62059.096469999997</v>
      </c>
      <c r="D33" s="8">
        <f t="shared" si="0"/>
        <v>67.690912717154532</v>
      </c>
      <c r="E33" s="8">
        <v>64570.883809999999</v>
      </c>
      <c r="F33" s="8">
        <f t="shared" si="1"/>
        <v>96.110031035983738</v>
      </c>
    </row>
    <row r="34" spans="1:6" ht="30.05" customHeight="1" x14ac:dyDescent="0.3">
      <c r="A34" s="17" t="s">
        <v>23</v>
      </c>
      <c r="B34" s="8">
        <v>1281537.7560000001</v>
      </c>
      <c r="C34" s="8">
        <v>22071.446749999999</v>
      </c>
      <c r="D34" s="8">
        <f t="shared" si="0"/>
        <v>1.7222626993753587</v>
      </c>
      <c r="E34" s="8">
        <v>21280.053370000001</v>
      </c>
      <c r="F34" s="8">
        <f t="shared" si="1"/>
        <v>103.71894452631251</v>
      </c>
    </row>
    <row r="35" spans="1:6" ht="15.05" customHeight="1" x14ac:dyDescent="0.3">
      <c r="A35" s="13" t="s">
        <v>24</v>
      </c>
      <c r="B35" s="8">
        <v>1527.9</v>
      </c>
      <c r="C35" s="8">
        <v>3187.4223500000003</v>
      </c>
      <c r="D35" s="8">
        <f t="shared" si="0"/>
        <v>208.61459192355522</v>
      </c>
      <c r="E35" s="8">
        <v>1394.6488999999999</v>
      </c>
      <c r="F35" s="8">
        <f t="shared" si="1"/>
        <v>228.54657899920193</v>
      </c>
    </row>
    <row r="36" spans="1:6" ht="15.05" customHeight="1" x14ac:dyDescent="0.3">
      <c r="A36" s="13" t="s">
        <v>25</v>
      </c>
      <c r="B36" s="8">
        <v>370159</v>
      </c>
      <c r="C36" s="8">
        <v>154627.43562</v>
      </c>
      <c r="D36" s="8">
        <f t="shared" si="0"/>
        <v>41.773247609810923</v>
      </c>
      <c r="E36" s="8">
        <v>142693.07987000002</v>
      </c>
      <c r="F36" s="8">
        <f t="shared" si="1"/>
        <v>108.36365418762614</v>
      </c>
    </row>
    <row r="37" spans="1:6" ht="15.05" customHeight="1" x14ac:dyDescent="0.3">
      <c r="A37" s="12" t="s">
        <v>33</v>
      </c>
      <c r="B37" s="8">
        <v>1295</v>
      </c>
      <c r="C37" s="8">
        <v>6036.5129000000006</v>
      </c>
      <c r="D37" s="8">
        <f t="shared" si="0"/>
        <v>466.13999227799229</v>
      </c>
      <c r="E37" s="8">
        <v>2998.9654</v>
      </c>
      <c r="F37" s="8">
        <f t="shared" si="1"/>
        <v>201.28651367568295</v>
      </c>
    </row>
    <row r="38" spans="1:6" ht="15.05" customHeight="1" x14ac:dyDescent="0.3">
      <c r="A38" s="5" t="s">
        <v>37</v>
      </c>
      <c r="B38" s="9">
        <f>B39+B44</f>
        <v>17402502.502900001</v>
      </c>
      <c r="C38" s="9">
        <f>C39+C44</f>
        <v>13304297.38786</v>
      </c>
      <c r="D38" s="9">
        <f t="shared" si="0"/>
        <v>76.450483978628569</v>
      </c>
      <c r="E38" s="30">
        <f>E39+E44</f>
        <v>11423134.587439999</v>
      </c>
      <c r="F38" s="9">
        <f t="shared" si="1"/>
        <v>116.46800872405359</v>
      </c>
    </row>
    <row r="39" spans="1:6" ht="30.05" customHeight="1" x14ac:dyDescent="0.3">
      <c r="A39" s="13" t="s">
        <v>26</v>
      </c>
      <c r="B39" s="8">
        <v>17389645.643339999</v>
      </c>
      <c r="C39" s="8">
        <v>13301871.85805</v>
      </c>
      <c r="D39" s="8">
        <f t="shared" si="0"/>
        <v>76.493058748120262</v>
      </c>
      <c r="E39" s="29">
        <v>11393788.379419999</v>
      </c>
      <c r="F39" s="8">
        <f t="shared" si="1"/>
        <v>116.74669929868517</v>
      </c>
    </row>
    <row r="40" spans="1:6" ht="15.05" customHeight="1" x14ac:dyDescent="0.3">
      <c r="A40" s="18" t="s">
        <v>27</v>
      </c>
      <c r="B40" s="8">
        <v>9422548.0999999996</v>
      </c>
      <c r="C40" s="8">
        <v>7094723.4000000004</v>
      </c>
      <c r="D40" s="8">
        <f t="shared" si="0"/>
        <v>75.295167768896832</v>
      </c>
      <c r="E40" s="29">
        <v>6334164.5999999996</v>
      </c>
      <c r="F40" s="8">
        <f t="shared" si="1"/>
        <v>112.00724717510499</v>
      </c>
    </row>
    <row r="41" spans="1:6" ht="30.05" customHeight="1" x14ac:dyDescent="0.3">
      <c r="A41" s="14" t="s">
        <v>28</v>
      </c>
      <c r="B41" s="8">
        <v>6762449.2999999998</v>
      </c>
      <c r="C41" s="8">
        <v>5321846.7056099996</v>
      </c>
      <c r="D41" s="8">
        <f t="shared" si="0"/>
        <v>78.697029279169612</v>
      </c>
      <c r="E41" s="29">
        <v>4100947.2802600004</v>
      </c>
      <c r="F41" s="8">
        <f t="shared" si="1"/>
        <v>129.77115631861022</v>
      </c>
    </row>
    <row r="42" spans="1:6" ht="15.05" customHeight="1" x14ac:dyDescent="0.3">
      <c r="A42" s="18" t="s">
        <v>29</v>
      </c>
      <c r="B42" s="8">
        <v>1066086.19</v>
      </c>
      <c r="C42" s="8">
        <v>827271.67449999996</v>
      </c>
      <c r="D42" s="8">
        <f t="shared" si="0"/>
        <v>77.598948589700797</v>
      </c>
      <c r="E42" s="29">
        <v>816691.06010999996</v>
      </c>
      <c r="F42" s="8">
        <f t="shared" si="1"/>
        <v>101.29554673814782</v>
      </c>
    </row>
    <row r="43" spans="1:6" ht="15.05" customHeight="1" x14ac:dyDescent="0.3">
      <c r="A43" s="18" t="s">
        <v>30</v>
      </c>
      <c r="B43" s="8">
        <v>136383.72702000002</v>
      </c>
      <c r="C43" s="8">
        <v>58030.077939999996</v>
      </c>
      <c r="D43" s="8">
        <f t="shared" si="0"/>
        <v>42.549121664265826</v>
      </c>
      <c r="E43" s="29">
        <v>141985.43905000002</v>
      </c>
      <c r="F43" s="8">
        <f t="shared" si="1"/>
        <v>40.870443003359497</v>
      </c>
    </row>
    <row r="44" spans="1:6" ht="15.05" customHeight="1" x14ac:dyDescent="0.3">
      <c r="A44" s="19" t="s">
        <v>36</v>
      </c>
      <c r="B44" s="8">
        <v>12856.859560000001</v>
      </c>
      <c r="C44" s="8">
        <v>2425.5298099999873</v>
      </c>
      <c r="D44" s="8">
        <f t="shared" si="0"/>
        <v>18.865647545425837</v>
      </c>
      <c r="E44" s="8">
        <v>29346.208019999998</v>
      </c>
      <c r="F44" s="8">
        <f>C44/E44*100</f>
        <v>8.2652239374400338</v>
      </c>
    </row>
    <row r="45" spans="1:6" x14ac:dyDescent="0.3">
      <c r="A45" s="21" t="s">
        <v>31</v>
      </c>
      <c r="B45" s="22">
        <f>B7+B38</f>
        <v>27240001.963090003</v>
      </c>
      <c r="C45" s="22">
        <f>C7+C38</f>
        <v>19228878.14017</v>
      </c>
      <c r="D45" s="9">
        <f t="shared" si="0"/>
        <v>70.590590141017557</v>
      </c>
      <c r="E45" s="22">
        <f>E7+E38</f>
        <v>17084543.789189998</v>
      </c>
      <c r="F45" s="9">
        <f t="shared" si="1"/>
        <v>112.55131174375754</v>
      </c>
    </row>
  </sheetData>
  <mergeCells count="4">
    <mergeCell ref="A1:F1"/>
    <mergeCell ref="A2:F2"/>
    <mergeCell ref="A3:F3"/>
    <mergeCell ref="A4:C4"/>
  </mergeCells>
  <phoneticPr fontId="9" type="noConversion"/>
  <pageMargins left="0.39370078740157483" right="0.39370078740157483" top="0.59055118110236227" bottom="0.59055118110236227" header="0.35433070866141736" footer="0.23622047244094491"/>
  <pageSetup paperSize="9" scale="66" fitToHeight="2" orientation="portrait" r:id="rId1"/>
  <headerFooter alignWithMargins="0">
    <oddFooter xml:space="preserve">&amp;C&amp;"Times New Roman,обычный"&amp;8&amp;P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Республиканский</vt:lpstr>
      <vt:lpstr>Консолидированный</vt:lpstr>
      <vt:lpstr>Консолидированный!Заголовки_для_печати</vt:lpstr>
      <vt:lpstr>Республиканский!Заголовки_для_печати</vt:lpstr>
      <vt:lpstr>Консолидированный!Область_печати</vt:lpstr>
      <vt:lpstr>Республиканский!Область_печати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2018-11-01T11:26:39Z</dcterms:modified>
</cp:coreProperties>
</file>