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38" yWindow="100" windowWidth="14801" windowHeight="8014"/>
  </bookViews>
  <sheets>
    <sheet name="Республиканский" sheetId="4" r:id="rId1"/>
    <sheet name="Консолидированный" sheetId="11" r:id="rId2"/>
  </sheets>
  <externalReferences>
    <externalReference r:id="rId3"/>
  </externalReferences>
  <definedNames>
    <definedName name="Svod0306" localSheetId="1">#REF!</definedName>
    <definedName name="Svod0306">#REF!</definedName>
    <definedName name="XDO_?AM_MM?" localSheetId="1">#REF!</definedName>
    <definedName name="XDO_?AM_MM?">#REF!</definedName>
    <definedName name="XDO_?AM_MM_2?" localSheetId="1">#REF!</definedName>
    <definedName name="XDO_?AM_MM_2?">#REF!</definedName>
    <definedName name="XDO_?AM_MM_3?" localSheetId="1">#REF!</definedName>
    <definedName name="XDO_?AM_MM_3?">#REF!</definedName>
    <definedName name="XDO_?AM_YY?" localSheetId="1">#REF!</definedName>
    <definedName name="XDO_?AM_YY?">#REF!</definedName>
    <definedName name="XDO_?AM_YY_2?" localSheetId="1">#REF!</definedName>
    <definedName name="XDO_?AM_YY_2?">#REF!</definedName>
    <definedName name="XDO_?AM_YY_3?" localSheetId="1">#REF!</definedName>
    <definedName name="XDO_?AM_YY_3?">#REF!</definedName>
    <definedName name="XDO_?BS?" localSheetId="1">#REF!</definedName>
    <definedName name="XDO_?BS?">#REF!</definedName>
    <definedName name="XDO_?CODE_T?" localSheetId="1">#REF!</definedName>
    <definedName name="XDO_?CODE_T?">#REF!</definedName>
    <definedName name="XDO_?IL?" localSheetId="1">#REF!</definedName>
    <definedName name="XDO_?IL?">#REF!</definedName>
    <definedName name="XDO_?KBK?" localSheetId="1">#REF!</definedName>
    <definedName name="XDO_?KBK?">#REF!</definedName>
    <definedName name="XDO_?KBK_2?" localSheetId="1">#REF!</definedName>
    <definedName name="XDO_?KBK_2?">#REF!</definedName>
    <definedName name="XDO_?NAME_BUD?" localSheetId="1">#REF!</definedName>
    <definedName name="XDO_?NAME_BUD?">#REF!</definedName>
    <definedName name="XDO_?NAME_BUD_2?" localSheetId="1">#REF!</definedName>
    <definedName name="XDO_?NAME_BUD_2?">#REF!</definedName>
    <definedName name="XDO_?NAME_MM?" localSheetId="1">#REF!</definedName>
    <definedName name="XDO_?NAME_MM?">#REF!</definedName>
    <definedName name="XDO_?NAME_T?" localSheetId="1">#REF!</definedName>
    <definedName name="XDO_?NAME_T?">#REF!</definedName>
    <definedName name="XDO_?NAME_UFO?" localSheetId="1">#REF!</definedName>
    <definedName name="XDO_?NAME_UFO?">#REF!</definedName>
    <definedName name="XDO_?NOTE?" localSheetId="1">#REF!</definedName>
    <definedName name="XDO_?NOTE?">#REF!</definedName>
    <definedName name="XDO_?NV?" localSheetId="1">#REF!</definedName>
    <definedName name="XDO_?NV?">#REF!</definedName>
    <definedName name="XDO_?REPORT_DATE?" localSheetId="1">#REF!</definedName>
    <definedName name="XDO_?REPORT_DATE?">#REF!</definedName>
    <definedName name="XDO_?REPORT_MM?" localSheetId="1">#REF!</definedName>
    <definedName name="XDO_?REPORT_MM?">#REF!</definedName>
    <definedName name="XDO_?REPORT_MM_2?" localSheetId="1">#REF!</definedName>
    <definedName name="XDO_?REPORT_MM_2?">#REF!</definedName>
    <definedName name="XDO_?SIGN5?" localSheetId="1">#REF!</definedName>
    <definedName name="XDO_?SIGN5?">#REF!</definedName>
    <definedName name="XDO_?SIGN6?" localSheetId="1">#REF!</definedName>
    <definedName name="XDO_?SIGN6?">#REF!</definedName>
    <definedName name="XDO_?SIGN7?" localSheetId="1">#REF!</definedName>
    <definedName name="XDO_?SIGN7?">#REF!</definedName>
    <definedName name="XDO_GROUP_?EMPTY_1?" localSheetId="1">#REF!</definedName>
    <definedName name="XDO_GROUP_?EMPTY_1?">#REF!</definedName>
    <definedName name="XDO_GROUP_?LINE?" localSheetId="1">'[1]0531467'!#REF!</definedName>
    <definedName name="XDO_GROUP_?LINE?">'[1]0531467'!#REF!</definedName>
    <definedName name="XDO_GROUP_?LIST_DATA?" localSheetId="1">#REF!</definedName>
    <definedName name="XDO_GROUP_?LIST_DATA?">#REF!</definedName>
    <definedName name="XDO_GROUP_?LIST_DATA_2?" localSheetId="1">#REF!</definedName>
    <definedName name="XDO_GROUP_?LIST_DATA_2?">#REF!</definedName>
    <definedName name="XDO_GROUP_?LIST_DATA_3?" localSheetId="1">#REF!</definedName>
    <definedName name="XDO_GROUP_?LIST_DATA_3?">#REF!</definedName>
    <definedName name="XDO_GROUP_?REPPRT?" localSheetId="1">#REF!</definedName>
    <definedName name="XDO_GROUP_?REPPRT?">#REF!</definedName>
    <definedName name="А246" localSheetId="1">#REF!</definedName>
    <definedName name="А246">#REF!</definedName>
    <definedName name="_xlnm.Print_Titles" localSheetId="1">Консолидированный!$6:$6</definedName>
    <definedName name="_xlnm.Print_Titles" localSheetId="0">Республиканский!$6:$6</definedName>
    <definedName name="_xlnm.Print_Area" localSheetId="1">Консолидированный!$A$1:$G$85</definedName>
    <definedName name="_xlnm.Print_Area" localSheetId="0">Республиканский!$A$1:$G$84</definedName>
  </definedNames>
  <calcPr calcId="144525"/>
</workbook>
</file>

<file path=xl/calcChain.xml><?xml version="1.0" encoding="utf-8"?>
<calcChain xmlns="http://schemas.openxmlformats.org/spreadsheetml/2006/main">
  <c r="E85" i="11" l="1"/>
  <c r="E84" i="11"/>
  <c r="F82" i="11"/>
  <c r="D82" i="11"/>
  <c r="E82" i="11" s="1"/>
  <c r="C82" i="11"/>
  <c r="G81" i="11"/>
  <c r="E81" i="11"/>
  <c r="G80" i="11"/>
  <c r="F80" i="11"/>
  <c r="D80" i="11"/>
  <c r="C80" i="11"/>
  <c r="E80" i="11" s="1"/>
  <c r="G79" i="11"/>
  <c r="E79" i="11"/>
  <c r="G78" i="11"/>
  <c r="E78" i="11"/>
  <c r="G77" i="11"/>
  <c r="E77" i="11"/>
  <c r="F76" i="11"/>
  <c r="D76" i="11"/>
  <c r="G76" i="11" s="1"/>
  <c r="C76" i="11"/>
  <c r="G75" i="11"/>
  <c r="E75" i="11"/>
  <c r="G74" i="11"/>
  <c r="E74" i="11"/>
  <c r="E73" i="11"/>
  <c r="G72" i="11"/>
  <c r="E72" i="11"/>
  <c r="F71" i="11"/>
  <c r="D71" i="11"/>
  <c r="G71" i="11" s="1"/>
  <c r="C71" i="11"/>
  <c r="G70" i="11"/>
  <c r="E70" i="11"/>
  <c r="G69" i="11"/>
  <c r="E69" i="11"/>
  <c r="G68" i="11"/>
  <c r="E68" i="11"/>
  <c r="G67" i="11"/>
  <c r="E67" i="11"/>
  <c r="G66" i="11"/>
  <c r="E66" i="11"/>
  <c r="G65" i="11"/>
  <c r="F65" i="11"/>
  <c r="D65" i="11"/>
  <c r="C65" i="11"/>
  <c r="E65" i="11" s="1"/>
  <c r="G64" i="11"/>
  <c r="E64" i="11"/>
  <c r="E63" i="11"/>
  <c r="E62" i="11"/>
  <c r="G61" i="11"/>
  <c r="E61" i="11"/>
  <c r="G60" i="11"/>
  <c r="E60" i="11"/>
  <c r="G59" i="11"/>
  <c r="E59" i="11"/>
  <c r="F58" i="11"/>
  <c r="D58" i="11"/>
  <c r="G58" i="11" s="1"/>
  <c r="C58" i="11"/>
  <c r="G57" i="11"/>
  <c r="E57" i="11"/>
  <c r="G56" i="11"/>
  <c r="E56" i="11"/>
  <c r="G55" i="11"/>
  <c r="E55" i="11"/>
  <c r="G54" i="11"/>
  <c r="F54" i="11"/>
  <c r="D54" i="11"/>
  <c r="C54" i="11"/>
  <c r="E54" i="11" s="1"/>
  <c r="G53" i="11"/>
  <c r="E53" i="11"/>
  <c r="G52" i="11"/>
  <c r="E52" i="11"/>
  <c r="E51" i="11"/>
  <c r="G50" i="11"/>
  <c r="E50" i="11"/>
  <c r="G49" i="11"/>
  <c r="E49" i="11"/>
  <c r="G48" i="11"/>
  <c r="E48" i="11"/>
  <c r="G47" i="11"/>
  <c r="E47" i="11"/>
  <c r="G46" i="11"/>
  <c r="E46" i="11"/>
  <c r="G45" i="11"/>
  <c r="F45" i="11"/>
  <c r="D45" i="11"/>
  <c r="C45" i="11"/>
  <c r="E45" i="11" s="1"/>
  <c r="G44" i="11"/>
  <c r="E44" i="11"/>
  <c r="G43" i="11"/>
  <c r="E43" i="11"/>
  <c r="F42" i="11"/>
  <c r="D42" i="11"/>
  <c r="G42" i="11" s="1"/>
  <c r="C42" i="11"/>
  <c r="G41" i="11"/>
  <c r="E41" i="11"/>
  <c r="G40" i="11"/>
  <c r="E40" i="11"/>
  <c r="G39" i="11"/>
  <c r="E39" i="11"/>
  <c r="G38" i="11"/>
  <c r="E38" i="11"/>
  <c r="G37" i="11"/>
  <c r="F37" i="11"/>
  <c r="D37" i="11"/>
  <c r="C37" i="11"/>
  <c r="E37" i="11" s="1"/>
  <c r="G36" i="11"/>
  <c r="E36" i="11"/>
  <c r="G35" i="11"/>
  <c r="E35" i="11"/>
  <c r="G34" i="11"/>
  <c r="E34" i="11"/>
  <c r="G33" i="11"/>
  <c r="E33" i="11"/>
  <c r="G32" i="11"/>
  <c r="E32" i="11"/>
  <c r="G31" i="11"/>
  <c r="E31" i="11"/>
  <c r="G30" i="11"/>
  <c r="E30" i="11"/>
  <c r="E29" i="11"/>
  <c r="G28" i="11"/>
  <c r="E28" i="11"/>
  <c r="G27" i="11"/>
  <c r="F27" i="11"/>
  <c r="D27" i="11"/>
  <c r="C27" i="11"/>
  <c r="E27" i="11" s="1"/>
  <c r="G26" i="11"/>
  <c r="E26" i="11"/>
  <c r="G25" i="11"/>
  <c r="E25" i="11"/>
  <c r="G24" i="11"/>
  <c r="E24" i="11"/>
  <c r="G23" i="11"/>
  <c r="E23" i="11"/>
  <c r="G22" i="11"/>
  <c r="E22" i="11"/>
  <c r="F21" i="11"/>
  <c r="D21" i="11"/>
  <c r="G21" i="11" s="1"/>
  <c r="C21" i="11"/>
  <c r="E20" i="11"/>
  <c r="G19" i="11"/>
  <c r="E19" i="11"/>
  <c r="F18" i="11"/>
  <c r="D18" i="11"/>
  <c r="G18" i="11" s="1"/>
  <c r="C18" i="11"/>
  <c r="G17" i="11"/>
  <c r="E17" i="11"/>
  <c r="G16" i="11"/>
  <c r="E16" i="11"/>
  <c r="G15" i="11"/>
  <c r="E15" i="11"/>
  <c r="G14" i="11"/>
  <c r="E14" i="11"/>
  <c r="G13" i="11"/>
  <c r="E13" i="11"/>
  <c r="G12" i="11"/>
  <c r="E12" i="11"/>
  <c r="G11" i="11"/>
  <c r="E11" i="11"/>
  <c r="G10" i="11"/>
  <c r="E10" i="11"/>
  <c r="G9" i="11"/>
  <c r="E9" i="11"/>
  <c r="G8" i="11"/>
  <c r="F8" i="11"/>
  <c r="D8" i="11"/>
  <c r="C8" i="11"/>
  <c r="C7" i="11" s="1"/>
  <c r="F7" i="11"/>
  <c r="D7" i="11"/>
  <c r="G7" i="11" s="1"/>
  <c r="G84" i="4"/>
  <c r="E84" i="4"/>
  <c r="G83" i="4"/>
  <c r="E83" i="4"/>
  <c r="G82" i="4"/>
  <c r="E82" i="4"/>
  <c r="G81" i="4"/>
  <c r="F81" i="4"/>
  <c r="D81" i="4"/>
  <c r="C81" i="4"/>
  <c r="E81" i="4" s="1"/>
  <c r="G80" i="4"/>
  <c r="E80" i="4"/>
  <c r="F79" i="4"/>
  <c r="D79" i="4"/>
  <c r="G79" i="4" s="1"/>
  <c r="C79" i="4"/>
  <c r="G78" i="4"/>
  <c r="E78" i="4"/>
  <c r="G77" i="4"/>
  <c r="E77" i="4"/>
  <c r="G76" i="4"/>
  <c r="E76" i="4"/>
  <c r="G75" i="4"/>
  <c r="F75" i="4"/>
  <c r="D75" i="4"/>
  <c r="C75" i="4"/>
  <c r="E75" i="4" s="1"/>
  <c r="G74" i="4"/>
  <c r="E74" i="4"/>
  <c r="G73" i="4"/>
  <c r="E73" i="4"/>
  <c r="G72" i="4"/>
  <c r="E72" i="4"/>
  <c r="G71" i="4"/>
  <c r="E71" i="4"/>
  <c r="F70" i="4"/>
  <c r="D70" i="4"/>
  <c r="G70" i="4" s="1"/>
  <c r="C70" i="4"/>
  <c r="G69" i="4"/>
  <c r="E69" i="4"/>
  <c r="G68" i="4"/>
  <c r="E68" i="4"/>
  <c r="G67" i="4"/>
  <c r="E67" i="4"/>
  <c r="G66" i="4"/>
  <c r="E66" i="4"/>
  <c r="G65" i="4"/>
  <c r="E65" i="4"/>
  <c r="G64" i="4"/>
  <c r="F64" i="4"/>
  <c r="D64" i="4"/>
  <c r="C64" i="4"/>
  <c r="E64" i="4" s="1"/>
  <c r="G63" i="4"/>
  <c r="E63" i="4"/>
  <c r="G62" i="4"/>
  <c r="E62" i="4"/>
  <c r="E61" i="4"/>
  <c r="G60" i="4"/>
  <c r="E60" i="4"/>
  <c r="G59" i="4"/>
  <c r="E59" i="4"/>
  <c r="G58" i="4"/>
  <c r="E58" i="4"/>
  <c r="G57" i="4"/>
  <c r="F57" i="4"/>
  <c r="D57" i="4"/>
  <c r="C57" i="4"/>
  <c r="E57" i="4" s="1"/>
  <c r="G56" i="4"/>
  <c r="E56" i="4"/>
  <c r="G55" i="4"/>
  <c r="E55" i="4"/>
  <c r="G54" i="4"/>
  <c r="E54" i="4"/>
  <c r="F53" i="4"/>
  <c r="D53" i="4"/>
  <c r="G53" i="4" s="1"/>
  <c r="C53" i="4"/>
  <c r="G52" i="4"/>
  <c r="E52" i="4"/>
  <c r="G51" i="4"/>
  <c r="E51" i="4"/>
  <c r="G50" i="4"/>
  <c r="E50" i="4"/>
  <c r="G49" i="4"/>
  <c r="E49" i="4"/>
  <c r="G48" i="4"/>
  <c r="E48" i="4"/>
  <c r="G47" i="4"/>
  <c r="E47" i="4"/>
  <c r="G46" i="4"/>
  <c r="E46" i="4"/>
  <c r="G45" i="4"/>
  <c r="E45" i="4"/>
  <c r="G44" i="4"/>
  <c r="F44" i="4"/>
  <c r="D44" i="4"/>
  <c r="C44" i="4"/>
  <c r="E44" i="4" s="1"/>
  <c r="G43" i="4"/>
  <c r="E43" i="4"/>
  <c r="G42" i="4"/>
  <c r="E42" i="4"/>
  <c r="F41" i="4"/>
  <c r="D41" i="4"/>
  <c r="G41" i="4" s="1"/>
  <c r="C41" i="4"/>
  <c r="G40" i="4"/>
  <c r="E40" i="4"/>
  <c r="G39" i="4"/>
  <c r="E39" i="4"/>
  <c r="G38" i="4"/>
  <c r="E38" i="4"/>
  <c r="G37" i="4"/>
  <c r="E37" i="4"/>
  <c r="G36" i="4"/>
  <c r="F36" i="4"/>
  <c r="D36" i="4"/>
  <c r="C36" i="4"/>
  <c r="E36" i="4" s="1"/>
  <c r="G35" i="4"/>
  <c r="E35" i="4"/>
  <c r="G34" i="4"/>
  <c r="E34" i="4"/>
  <c r="G33" i="4"/>
  <c r="E33" i="4"/>
  <c r="G32" i="4"/>
  <c r="E32" i="4"/>
  <c r="G31" i="4"/>
  <c r="E31" i="4"/>
  <c r="G30" i="4"/>
  <c r="E30" i="4"/>
  <c r="G29" i="4"/>
  <c r="E29" i="4"/>
  <c r="E28" i="4"/>
  <c r="G27" i="4"/>
  <c r="E27" i="4"/>
  <c r="G26" i="4"/>
  <c r="F26" i="4"/>
  <c r="D26" i="4"/>
  <c r="C26" i="4"/>
  <c r="E26" i="4" s="1"/>
  <c r="G25" i="4"/>
  <c r="E25" i="4"/>
  <c r="G24" i="4"/>
  <c r="E24" i="4"/>
  <c r="G23" i="4"/>
  <c r="E23" i="4"/>
  <c r="G22" i="4"/>
  <c r="E22" i="4"/>
  <c r="F21" i="4"/>
  <c r="D21" i="4"/>
  <c r="G21" i="4" s="1"/>
  <c r="C21" i="4"/>
  <c r="E20" i="4"/>
  <c r="G19" i="4"/>
  <c r="E19" i="4"/>
  <c r="F18" i="4"/>
  <c r="D18" i="4"/>
  <c r="G18" i="4" s="1"/>
  <c r="C18" i="4"/>
  <c r="G17" i="4"/>
  <c r="E17" i="4"/>
  <c r="E16" i="4"/>
  <c r="G15" i="4"/>
  <c r="E15" i="4"/>
  <c r="G14" i="4"/>
  <c r="E14" i="4"/>
  <c r="G13" i="4"/>
  <c r="E13" i="4"/>
  <c r="G12" i="4"/>
  <c r="E12" i="4"/>
  <c r="G11" i="4"/>
  <c r="E11" i="4"/>
  <c r="G10" i="4"/>
  <c r="E10" i="4"/>
  <c r="G9" i="4"/>
  <c r="E9" i="4"/>
  <c r="F8" i="4"/>
  <c r="F7" i="4" s="1"/>
  <c r="D8" i="4"/>
  <c r="G8" i="4" s="1"/>
  <c r="C8" i="4"/>
  <c r="E8" i="11" l="1"/>
  <c r="E7" i="11"/>
  <c r="E18" i="11"/>
  <c r="E21" i="11"/>
  <c r="E42" i="11"/>
  <c r="E58" i="11"/>
  <c r="E71" i="11"/>
  <c r="E76" i="11"/>
  <c r="D7" i="4"/>
  <c r="E8" i="4"/>
  <c r="E18" i="4"/>
  <c r="E21" i="4"/>
  <c r="E41" i="4"/>
  <c r="E53" i="4"/>
  <c r="E70" i="4"/>
  <c r="E79" i="4"/>
  <c r="G7" i="4" l="1"/>
  <c r="E7" i="4"/>
</calcChain>
</file>

<file path=xl/sharedStrings.xml><?xml version="1.0" encoding="utf-8"?>
<sst xmlns="http://schemas.openxmlformats.org/spreadsheetml/2006/main" count="338" uniqueCount="173">
  <si>
    <t>ИНФОРМАЦИЯ</t>
  </si>
  <si>
    <t>(по данным бухгалтерской отчетности)</t>
  </si>
  <si>
    <t xml:space="preserve"> </t>
  </si>
  <si>
    <t>Наименование показателей</t>
  </si>
  <si>
    <t xml:space="preserve"> тыс. рублей</t>
  </si>
  <si>
    <t>Темп роста к соответствующему периоду прошлого года, %</t>
  </si>
  <si>
    <t xml:space="preserve">об исполнении расходов республиканского бюджета Карачаево-Черкесской Республики </t>
  </si>
  <si>
    <t>Расходы бюджета - всего</t>
  </si>
  <si>
    <t>ОБЩЕГОСУДАРСТВЕННЫЕ ВОПРОСЫ</t>
  </si>
  <si>
    <t>РзПр</t>
  </si>
  <si>
    <t>0100</t>
  </si>
  <si>
    <t>0102</t>
  </si>
  <si>
    <t>0103</t>
  </si>
  <si>
    <t>0104</t>
  </si>
  <si>
    <t>0105</t>
  </si>
  <si>
    <t>0106</t>
  </si>
  <si>
    <t>0107</t>
  </si>
  <si>
    <t>0110</t>
  </si>
  <si>
    <t>0111</t>
  </si>
  <si>
    <t>0113</t>
  </si>
  <si>
    <t>0200</t>
  </si>
  <si>
    <t>0203</t>
  </si>
  <si>
    <t>0204</t>
  </si>
  <si>
    <t>0300</t>
  </si>
  <si>
    <t>0302</t>
  </si>
  <si>
    <t>0304</t>
  </si>
  <si>
    <t>0309</t>
  </si>
  <si>
    <t>0310</t>
  </si>
  <si>
    <t>0314</t>
  </si>
  <si>
    <t>0400</t>
  </si>
  <si>
    <t>0401</t>
  </si>
  <si>
    <t>0402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</si>
  <si>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</si>
  <si>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</si>
  <si>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</si>
  <si>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</si>
  <si>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</si>
  <si>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</si>
  <si>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</si>
  <si>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</si>
  <si>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</si>
  <si>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</si>
  <si>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</si>
  <si>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</si>
  <si>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</si>
  <si>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0603</t>
  </si>
  <si>
    <t>0605</t>
  </si>
  <si>
    <t>0700</t>
  </si>
  <si>
    <t>0701</t>
  </si>
  <si>
    <t>0702</t>
  </si>
  <si>
    <t>0703</t>
  </si>
  <si>
    <t>0704</t>
  </si>
  <si>
    <t>0705</t>
  </si>
  <si>
    <t>0706</t>
  </si>
  <si>
    <t>0707</t>
  </si>
  <si>
    <t>0709</t>
  </si>
  <si>
    <t>0800</t>
  </si>
  <si>
    <t>0801</t>
  </si>
  <si>
    <t>0804</t>
  </si>
  <si>
    <t>0900</t>
  </si>
  <si>
    <t>0901</t>
  </si>
  <si>
    <t>0902</t>
  </si>
  <si>
    <t>0903</t>
  </si>
  <si>
    <t>0904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</si>
  <si>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</si>
  <si>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</si>
  <si>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</si>
  <si>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</si>
  <si>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</si>
  <si>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</si>
  <si>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</si>
  <si>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</si>
  <si>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</si>
  <si>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</si>
  <si>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</si>
  <si>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</si>
  <si>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</si>
  <si>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</si>
  <si>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</si>
  <si>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</si>
  <si>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</si>
  <si>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</si>
  <si>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</si>
  <si>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</si>
  <si>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</si>
  <si>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1402</t>
  </si>
  <si>
    <t>1403</t>
  </si>
  <si>
    <t xml:space="preserve">об исполнении расходов консолидированного бюджета Карачаево-Черкесской Республики 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</si>
  <si>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</si>
  <si>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</si>
  <si>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</si>
  <si>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Судебная система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</si>
  <si>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</si>
  <si>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Обеспечение проведения выборов и референдумов</t>
  </si>
  <si>
    <t xml:space="preserve">  Фундаментальные исследования</t>
  </si>
  <si>
    <t xml:space="preserve">  Резервные фонды</t>
  </si>
  <si>
    <t xml:space="preserve">  Другие общегосударственные вопросы</t>
  </si>
  <si>
    <t xml:space="preserve">  НАЦИОНАЛЬНАЯ ОБОРОНА</t>
  </si>
  <si>
    <t xml:space="preserve">  Мобилизационная и вневойсковая подготовка</t>
  </si>
  <si>
    <t xml:space="preserve">  Мобилизационная подготовка экономики</t>
  </si>
  <si>
    <t xml:space="preserve">  НАЦИОНАЛЬНАЯ БЕЗОПАСНОСТЬ И ПРАВООХРАНИТЕЛЬНАЯ ДЕЯТЕЛЬНОСТЬ</t>
  </si>
  <si>
    <t xml:space="preserve">  Органы внутренних дел</t>
  </si>
  <si>
    <t xml:space="preserve">  Органы юстиции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</si>
  <si>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</si>
  <si>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Обеспечение пожарной безопасности</t>
  </si>
  <si>
    <t xml:space="preserve">  Другие вопросы в области национальной безопасности и правоохранительной деятельности</t>
  </si>
  <si>
    <t xml:space="preserve">  НАЦИОНАЛЬНАЯ ЭКОНОМИКА</t>
  </si>
  <si>
    <t xml:space="preserve">  Общеэкономические вопросы</t>
  </si>
  <si>
    <t xml:space="preserve">  Топливно-энергетический комплекс</t>
  </si>
  <si>
    <t xml:space="preserve">  Сельское хозяйство и рыболовство</t>
  </si>
  <si>
    <t xml:space="preserve">  Водное хозяйство</t>
  </si>
  <si>
    <t xml:space="preserve">  Лесное хозяйство</t>
  </si>
  <si>
    <t xml:space="preserve">  Транспорт</t>
  </si>
  <si>
    <t xml:space="preserve">  Дорожное хозяйство (дорожные фонды)</t>
  </si>
  <si>
    <t xml:space="preserve">  Связь и информатика</t>
  </si>
  <si>
    <t xml:space="preserve">  Другие вопросы в области национальной экономики</t>
  </si>
  <si>
    <t xml:space="preserve">  ЖИЛИЩНО-КОММУНАЛЬНОЕ ХОЗЯЙСТВО</t>
  </si>
  <si>
    <t xml:space="preserve">  Жилищное хозяйство</t>
  </si>
  <si>
    <t xml:space="preserve">  Коммунальное хозяйство</t>
  </si>
  <si>
    <t xml:space="preserve">  Благоустройство</t>
  </si>
  <si>
    <t xml:space="preserve">  Другие вопросы в области жилищно-коммунального хозяйства</t>
  </si>
  <si>
    <t xml:space="preserve">  ОХРАНА ОКРУЖАЮЩЕЙ СРЕДЫ</t>
  </si>
  <si>
    <t xml:space="preserve">  Охрана объектов растительного и животного мира и среды их обитания</t>
  </si>
  <si>
    <t xml:space="preserve">  Другие вопросы в области охраны окружающей среды</t>
  </si>
  <si>
    <t xml:space="preserve">  ОБРАЗОВАНИЕ</t>
  </si>
  <si>
    <t xml:space="preserve">  Дошкольное образование</t>
  </si>
  <si>
    <t xml:space="preserve">  Общее образование</t>
  </si>
  <si>
    <t xml:space="preserve">  Начальное профессиональное образование</t>
  </si>
  <si>
    <t xml:space="preserve">  Среднее профессиональное образование</t>
  </si>
  <si>
    <t xml:space="preserve">  Профессиональная подготовка, переподготовка и повышение квалификации</t>
  </si>
  <si>
    <t xml:space="preserve">  Высшее и послевузовское профессиональное образование</t>
  </si>
  <si>
    <t xml:space="preserve">  Молодежная политика и оздоровление детей</t>
  </si>
  <si>
    <t xml:space="preserve">  Другие вопросы в области образования</t>
  </si>
  <si>
    <t xml:space="preserve">  КУЛЬТУРА, КИНЕМАТОГРАФИЯ</t>
  </si>
  <si>
    <t xml:space="preserve">  Культура</t>
  </si>
  <si>
    <t xml:space="preserve">  Кинематография</t>
  </si>
  <si>
    <t xml:space="preserve">  Другие вопросы в области культуры, кинематографии</t>
  </si>
  <si>
    <t xml:space="preserve">  ЗДРАВООХРАНЕНИЕ</t>
  </si>
  <si>
    <t xml:space="preserve">  Стационарная медицинская помощь</t>
  </si>
  <si>
    <t xml:space="preserve">  Амбулаторная помощь</t>
  </si>
  <si>
    <t xml:space="preserve">  Медицинская помощь в дневных стационарах всех типов</t>
  </si>
  <si>
    <t xml:space="preserve">  Заготовка, переработка, хранение и обеспечение безопасности донорской крови и её компонентов</t>
  </si>
  <si>
    <t xml:space="preserve">  Другие вопросы в области здравоохранения</t>
  </si>
  <si>
    <t xml:space="preserve">  СОЦИАЛЬНАЯ ПОЛИТИКА</t>
  </si>
  <si>
    <t xml:space="preserve">  Пенсионное обеспечение</t>
  </si>
  <si>
    <t xml:space="preserve">  Социальное обслуживание населения</t>
  </si>
  <si>
    <t xml:space="preserve">  Социальное обеспечение населения</t>
  </si>
  <si>
    <t xml:space="preserve">  Охрана семьи и детства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</si>
  <si>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</si>
  <si>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</si>
  <si>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 Физическая культура</t>
  </si>
  <si>
    <t xml:space="preserve">  Массовый спорт</t>
  </si>
  <si>
    <t xml:space="preserve">  Спорт высших достижений</t>
  </si>
  <si>
    <t xml:space="preserve">  Другие вопросы в области физической культуры и спорта</t>
  </si>
  <si>
    <t xml:space="preserve">  СРЕДСТВА МАССОВОЙ ИНФОРМАЦИИ</t>
  </si>
  <si>
    <t xml:space="preserve">  Телевидение и радиовещание</t>
  </si>
  <si>
    <t xml:space="preserve">  Периодическая печать и издательства</t>
  </si>
  <si>
    <t xml:space="preserve">  Другие вопросы в области средств массовой информации</t>
  </si>
  <si>
    <t xml:space="preserve">  ОБСЛУЖИВАНИЕ ГОСУДАРСТВЕННОГО И МУНИЦИПАЛЬНОГО ДОЛГА</t>
  </si>
  <si>
    <t xml:space="preserve">  Обслуживание государственного внутреннего и муниципального долга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</si>
  <si>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</si>
  <si>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</si>
  <si>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 Иные дотации</t>
  </si>
  <si>
    <t xml:space="preserve">  Прочие межбюджетные трансферты общего характера</t>
  </si>
  <si>
    <t xml:space="preserve">  Скорая медицинская помощь</t>
  </si>
  <si>
    <t xml:space="preserve"> 0802</t>
  </si>
  <si>
    <t>по разделам и подразделам классификации расходов бюджетов за  9 месяцев 2018 года</t>
  </si>
  <si>
    <t>План на 2018 год по Закону Карачаево-Черкесской Республики от 25.12.2017 № 85-РЗ  (уточнен.на 01.10.18)</t>
  </si>
  <si>
    <t>Фактически исполнено за  9 месяцев 2018 года</t>
  </si>
  <si>
    <t>% исполнение годового плана за  9 месяцев 2018 г.</t>
  </si>
  <si>
    <t>Фактически исполнено за 9 месяцев 2017 года</t>
  </si>
  <si>
    <t>План на 2018 год по состоянию на 01.10.2018 г. по Отчету об исполнении консолидированного бюджета по форме № 0503317</t>
  </si>
  <si>
    <t>Фактически исполнено за  9 месяцев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</si>
</sst>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9" fillId="0" borderId="2">
      <alignment horizontal="left" wrapText="1" indent="2"/>
    </xf>
    <xf numFmtId="49" fontId="9" fillId="0" borderId="3">
      <alignment horizontal="center"/>
    </xf>
  </cellStyleXfs>
  <cellXfs count="33">
    <xf numFmtId="0" fontId="0" fillId="0" borderId="0" xfId="0"/>
    <xf numFmtId="0" fontId="3" fillId="0" borderId="0" xfId="1" applyFont="1" applyFill="1" applyBorder="1"/>
    <xf numFmtId="0" fontId="4" fillId="0" borderId="0" xfId="1" applyFont="1" applyFill="1" applyBorder="1"/>
    <xf numFmtId="0" fontId="3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horizontal="right" vertical="top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1" applyFont="1" applyFill="1" applyBorder="1"/>
    <xf numFmtId="49" fontId="4" fillId="2" borderId="1" xfId="1" applyNumberFormat="1" applyFont="1" applyFill="1" applyBorder="1" applyAlignment="1">
      <alignment horizontal="center" vertical="center" wrapText="1"/>
    </xf>
    <xf numFmtId="0" fontId="10" fillId="0" borderId="2" xfId="2" applyNumberFormat="1" applyFont="1" applyProtection="1">
      <alignment horizontal="left" wrapText="1" indent="2"/>
    </xf>
    <xf numFmtId="164" fontId="10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49" fontId="11" fillId="0" borderId="1" xfId="3" applyNumberFormat="1" applyFont="1" applyBorder="1" applyAlignment="1" applyProtection="1">
      <alignment horizontal="center" vertical="center"/>
    </xf>
    <xf numFmtId="49" fontId="10" fillId="0" borderId="1" xfId="3" applyNumberFormat="1" applyFont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2" applyNumberFormat="1" applyFont="1" applyBorder="1" applyAlignment="1" applyProtection="1">
      <alignment horizontal="left" vertical="top" wrapText="1" indent="2"/>
    </xf>
    <xf numFmtId="0" fontId="10" fillId="0" borderId="1" xfId="2" applyNumberFormat="1" applyFont="1" applyBorder="1" applyAlignment="1" applyProtection="1">
      <alignment horizontal="left" vertical="top" wrapText="1" indent="2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0" fontId="0" fillId="0" borderId="0" xfId="0" applyAlignment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8" fillId="0" borderId="0" xfId="0" applyFont="1" applyAlignment="1"/>
    <xf numFmtId="164" fontId="3" fillId="0" borderId="1" xfId="1" applyNumberFormat="1" applyFont="1" applyFill="1" applyBorder="1" applyAlignment="1">
      <alignment horizontal="center" vertical="center"/>
    </xf>
  </cellXfs>
  <cellStyles count="4">
    <cellStyle name="xl103" xfId="3"/>
    <cellStyle name="xl92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103;%20&#1087;&#1072;&#1087;&#1082;&#1072;\&#1056;&#1040;&#1041;&#1054;&#1063;&#1048;&#1045;%20&#1044;&#1054;&#1050;&#1059;&#1052;&#1045;&#1053;&#1058;&#1067;\2013\&#1055;&#1083;&#1072;&#1085;&#1086;&#1074;&#1099;&#1077;%20&#1087;&#1086;&#1082;&#1072;&#1079;&#1072;&#1090;&#1077;&#1083;&#1080;%20&#1085;&#1072;%202013%20&#1075;&#1086;&#1076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вар 1"/>
      <sheetName val="анализ вар 2 (ср прибыль)"/>
      <sheetName val="планы"/>
      <sheetName val="планы ср по прибыли"/>
      <sheetName val="планы уточ % по кредитам и приб"/>
      <sheetName val="планы (уточ-% по кредитам)"/>
      <sheetName val="СВОД"/>
      <sheetName val="республ. бюджет ср по прибыли"/>
      <sheetName val="республ. бюджет"/>
      <sheetName val="рабочая с %"/>
      <sheetName val="Респ 2011 прибыль"/>
      <sheetName val="анализ"/>
      <sheetName val="анализ полный"/>
      <sheetName val="0531467"/>
      <sheetName val="Рес тв"/>
      <sheetName val="СВОД (2)"/>
      <sheetName val="УФК свод"/>
      <sheetName val="УСН"/>
      <sheetName val="темпы роста по 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G84"/>
  <sheetViews>
    <sheetView tabSelected="1" zoomScale="75" zoomScaleNormal="75" zoomScaleSheetLayoutView="80" workbookViewId="0">
      <selection activeCell="B10" sqref="B10"/>
    </sheetView>
  </sheetViews>
  <sheetFormatPr defaultColWidth="18.6640625" defaultRowHeight="15.65" x14ac:dyDescent="0.3"/>
  <cols>
    <col min="1" max="1" width="61.44140625" style="3" customWidth="1"/>
    <col min="2" max="2" width="10.109375" style="3" customWidth="1"/>
    <col min="3" max="3" width="17" style="4" customWidth="1"/>
    <col min="4" max="4" width="14.6640625" style="4" customWidth="1"/>
    <col min="5" max="5" width="14.6640625" style="1" customWidth="1"/>
    <col min="6" max="6" width="14.5546875" style="1" customWidth="1"/>
    <col min="7" max="7" width="14.6640625" style="1" customWidth="1"/>
    <col min="8" max="253" width="9.109375" style="1" customWidth="1"/>
    <col min="254" max="254" width="89" style="1" customWidth="1"/>
    <col min="255" max="16384" width="18.6640625" style="1"/>
  </cols>
  <sheetData>
    <row r="1" spans="1:7" x14ac:dyDescent="0.3">
      <c r="A1" s="27" t="s">
        <v>0</v>
      </c>
      <c r="B1" s="27"/>
      <c r="C1" s="27"/>
      <c r="D1" s="27"/>
      <c r="E1" s="27"/>
      <c r="F1" s="28"/>
      <c r="G1" s="28"/>
    </row>
    <row r="2" spans="1:7" x14ac:dyDescent="0.3">
      <c r="A2" s="29" t="s">
        <v>6</v>
      </c>
      <c r="B2" s="29"/>
      <c r="C2" s="29"/>
      <c r="D2" s="29"/>
      <c r="E2" s="29"/>
      <c r="F2" s="28"/>
      <c r="G2" s="28"/>
    </row>
    <row r="3" spans="1:7" x14ac:dyDescent="0.3">
      <c r="A3" s="30" t="s">
        <v>166</v>
      </c>
      <c r="B3" s="30"/>
      <c r="C3" s="30"/>
      <c r="D3" s="30"/>
      <c r="E3" s="30"/>
      <c r="F3" s="28"/>
      <c r="G3" s="28"/>
    </row>
    <row r="4" spans="1:7" s="2" customFormat="1" ht="15.85" hidden="1" customHeight="1" x14ac:dyDescent="0.25">
      <c r="A4" s="26" t="s">
        <v>1</v>
      </c>
      <c r="B4" s="26"/>
      <c r="C4" s="26"/>
      <c r="D4" s="26"/>
    </row>
    <row r="5" spans="1:7" x14ac:dyDescent="0.3">
      <c r="A5" s="3" t="s">
        <v>2</v>
      </c>
      <c r="E5" s="4"/>
      <c r="G5" s="4" t="s">
        <v>4</v>
      </c>
    </row>
    <row r="6" spans="1:7" ht="138.69999999999999" customHeight="1" x14ac:dyDescent="0.3">
      <c r="A6" s="5" t="s">
        <v>3</v>
      </c>
      <c r="B6" s="7" t="s">
        <v>9</v>
      </c>
      <c r="C6" s="10" t="s">
        <v>167</v>
      </c>
      <c r="D6" s="6" t="s">
        <v>168</v>
      </c>
      <c r="E6" s="6" t="s">
        <v>169</v>
      </c>
      <c r="F6" s="6" t="s">
        <v>170</v>
      </c>
      <c r="G6" s="6" t="s">
        <v>5</v>
      </c>
    </row>
    <row r="7" spans="1:7" x14ac:dyDescent="0.3">
      <c r="A7" s="20" t="s">
        <v>7</v>
      </c>
      <c r="B7" s="8"/>
      <c r="C7" s="16">
        <v>25087315.030000001</v>
      </c>
      <c r="D7" s="16">
        <f t="shared" ref="D7" si="0">D8+D18+D21+D26+D36+D41+D44+D53+D57+D64+D70+D75+D79+D81</f>
        <v>18012018.279799998</v>
      </c>
      <c r="E7" s="16">
        <f t="shared" ref="E7:E71" si="1">D7/C7*100</f>
        <v>71.797313735092033</v>
      </c>
      <c r="F7" s="16">
        <f t="shared" ref="F7" si="2">F8+F18+F21+F26+F36+F41+F44+F53+F57+F64+F70+F75+F79+F81</f>
        <v>15431211.28963</v>
      </c>
      <c r="G7" s="16">
        <f>D7/F7*100</f>
        <v>116.72459110131126</v>
      </c>
    </row>
    <row r="8" spans="1:7" s="9" customFormat="1" x14ac:dyDescent="0.3">
      <c r="A8" s="21" t="s">
        <v>8</v>
      </c>
      <c r="B8" s="18" t="s">
        <v>10</v>
      </c>
      <c r="C8" s="16">
        <f>SUM(C9:C17)</f>
        <v>1539359.8570899996</v>
      </c>
      <c r="D8" s="16">
        <f>SUM(D9:D17)</f>
        <v>669132.18776999996</v>
      </c>
      <c r="E8" s="16">
        <f>D8/C8*100</f>
        <v>43.46821080776558</v>
      </c>
      <c r="F8" s="16">
        <f t="shared" ref="F8" si="3">SUM(F9:F17)</f>
        <v>644949.91228999989</v>
      </c>
      <c r="G8" s="16">
        <f t="shared" ref="G8:G71" si="4">D8/F8*100</f>
        <v>103.74948116422513</v>
      </c>
    </row>
    <row r="9" spans="1:7" ht="28.8" x14ac:dyDescent="0.3">
      <c r="A9" s="22" t="s">
        <v>88</v>
      </c>
      <c r="B9" s="19" t="s">
        <v>11</v>
      </c>
      <c r="C9" s="12">
        <v>1316.7</v>
      </c>
      <c r="D9" s="23">
        <v>819.78789000000006</v>
      </c>
      <c r="E9" s="17">
        <f>D9/C9*100</f>
        <v>62.260795169742543</v>
      </c>
      <c r="F9" s="23">
        <v>1200.2846399999999</v>
      </c>
      <c r="G9" s="17">
        <f t="shared" si="4"/>
        <v>68.299456868830717</v>
      </c>
    </row>
    <row r="10" spans="1:7" ht="43.2" x14ac:dyDescent="0.3">
      <c r="A10" s="22" t="s">
        <v>89</v>
      </c>
      <c r="B10" s="19" t="s">
        <v>12</v>
      </c>
      <c r="C10" s="12">
        <v>106111.5</v>
      </c>
      <c r="D10" s="23">
        <v>81923.853950000004</v>
      </c>
      <c r="E10" s="17">
        <f t="shared" ref="E10:E17" si="5">D10/C10*100</f>
        <v>77.205443283715709</v>
      </c>
      <c r="F10" s="23">
        <v>83816.692639999994</v>
      </c>
      <c r="G10" s="17">
        <f t="shared" si="4"/>
        <v>97.741692459603598</v>
      </c>
    </row>
    <row r="11" spans="1:7" ht="43.2" x14ac:dyDescent="0.3">
      <c r="A11" s="22" t="s">
        <v>90</v>
      </c>
      <c r="B11" s="19" t="s">
        <v>13</v>
      </c>
      <c r="C11" s="12">
        <v>157608.9</v>
      </c>
      <c r="D11" s="23">
        <v>114984.16740999999</v>
      </c>
      <c r="E11" s="17">
        <f t="shared" si="5"/>
        <v>72.955377145579973</v>
      </c>
      <c r="F11" s="23">
        <v>111277.56048</v>
      </c>
      <c r="G11" s="17">
        <f t="shared" si="4"/>
        <v>103.33095631680945</v>
      </c>
    </row>
    <row r="12" spans="1:7" x14ac:dyDescent="0.3">
      <c r="A12" s="22" t="s">
        <v>91</v>
      </c>
      <c r="B12" s="19" t="s">
        <v>14</v>
      </c>
      <c r="C12" s="12">
        <v>50971.1</v>
      </c>
      <c r="D12" s="23">
        <v>32894.524359999996</v>
      </c>
      <c r="E12" s="17">
        <f t="shared" si="5"/>
        <v>64.535637567170411</v>
      </c>
      <c r="F12" s="23">
        <v>28744.18952</v>
      </c>
      <c r="G12" s="17">
        <f t="shared" si="4"/>
        <v>114.43886541699923</v>
      </c>
    </row>
    <row r="13" spans="1:7" ht="43.2" x14ac:dyDescent="0.3">
      <c r="A13" s="22" t="s">
        <v>92</v>
      </c>
      <c r="B13" s="19" t="s">
        <v>15</v>
      </c>
      <c r="C13" s="12">
        <v>80893.3</v>
      </c>
      <c r="D13" s="23">
        <v>54223.472289999998</v>
      </c>
      <c r="E13" s="17">
        <f t="shared" si="5"/>
        <v>67.030857054910598</v>
      </c>
      <c r="F13" s="23">
        <v>47559.588159999999</v>
      </c>
      <c r="G13" s="17">
        <f t="shared" si="4"/>
        <v>114.01165230359302</v>
      </c>
    </row>
    <row r="14" spans="1:7" x14ac:dyDescent="0.3">
      <c r="A14" s="22" t="s">
        <v>93</v>
      </c>
      <c r="B14" s="19" t="s">
        <v>16</v>
      </c>
      <c r="C14" s="12">
        <v>29064.799999999999</v>
      </c>
      <c r="D14" s="23">
        <v>19683.086070000001</v>
      </c>
      <c r="E14" s="17">
        <f t="shared" si="5"/>
        <v>67.721388311634698</v>
      </c>
      <c r="F14" s="23">
        <v>15935.68821</v>
      </c>
      <c r="G14" s="17">
        <f t="shared" si="4"/>
        <v>123.51575790525587</v>
      </c>
    </row>
    <row r="15" spans="1:7" x14ac:dyDescent="0.3">
      <c r="A15" s="22" t="s">
        <v>94</v>
      </c>
      <c r="B15" s="19" t="s">
        <v>17</v>
      </c>
      <c r="C15" s="12">
        <v>28353.8</v>
      </c>
      <c r="D15" s="23">
        <v>28101.534469999999</v>
      </c>
      <c r="E15" s="17">
        <f t="shared" si="5"/>
        <v>99.110293752512888</v>
      </c>
      <c r="F15" s="23">
        <v>21629.580320000001</v>
      </c>
      <c r="G15" s="17">
        <f t="shared" si="4"/>
        <v>129.92177404392652</v>
      </c>
    </row>
    <row r="16" spans="1:7" x14ac:dyDescent="0.3">
      <c r="A16" s="22" t="s">
        <v>95</v>
      </c>
      <c r="B16" s="19" t="s">
        <v>18</v>
      </c>
      <c r="C16" s="12">
        <v>3141.0990000000002</v>
      </c>
      <c r="D16" s="23">
        <v>0</v>
      </c>
      <c r="E16" s="17">
        <f t="shared" si="5"/>
        <v>0</v>
      </c>
      <c r="F16" s="23">
        <v>0</v>
      </c>
      <c r="G16" s="17">
        <v>0</v>
      </c>
    </row>
    <row r="17" spans="1:7" x14ac:dyDescent="0.3">
      <c r="A17" s="22" t="s">
        <v>96</v>
      </c>
      <c r="B17" s="19" t="s">
        <v>19</v>
      </c>
      <c r="C17" s="12">
        <v>1081898.6580899998</v>
      </c>
      <c r="D17" s="23">
        <v>336501.76133000001</v>
      </c>
      <c r="E17" s="17">
        <f t="shared" si="5"/>
        <v>31.102891090008868</v>
      </c>
      <c r="F17" s="23">
        <v>334786.32831999997</v>
      </c>
      <c r="G17" s="17">
        <f t="shared" si="4"/>
        <v>100.51239637490823</v>
      </c>
    </row>
    <row r="18" spans="1:7" s="9" customFormat="1" x14ac:dyDescent="0.3">
      <c r="A18" s="21" t="s">
        <v>97</v>
      </c>
      <c r="B18" s="18" t="s">
        <v>20</v>
      </c>
      <c r="C18" s="16">
        <f>SUM(C19:C20)</f>
        <v>12447.1</v>
      </c>
      <c r="D18" s="16">
        <f>SUM(D19:D20)</f>
        <v>9322.1</v>
      </c>
      <c r="E18" s="16">
        <f t="shared" si="1"/>
        <v>74.893750351487498</v>
      </c>
      <c r="F18" s="16">
        <f t="shared" ref="F18" si="6">SUM(F19:F20)</f>
        <v>7120.8</v>
      </c>
      <c r="G18" s="16">
        <f t="shared" si="4"/>
        <v>130.9136613863611</v>
      </c>
    </row>
    <row r="19" spans="1:7" x14ac:dyDescent="0.3">
      <c r="A19" s="22" t="s">
        <v>98</v>
      </c>
      <c r="B19" s="19" t="s">
        <v>21</v>
      </c>
      <c r="C19" s="12">
        <v>12404.4</v>
      </c>
      <c r="D19" s="23">
        <v>9322.1</v>
      </c>
      <c r="E19" s="17">
        <f t="shared" si="1"/>
        <v>75.151559124181745</v>
      </c>
      <c r="F19" s="23">
        <v>7120.8</v>
      </c>
      <c r="G19" s="17">
        <f t="shared" si="4"/>
        <v>130.9136613863611</v>
      </c>
    </row>
    <row r="20" spans="1:7" x14ac:dyDescent="0.3">
      <c r="A20" s="22" t="s">
        <v>99</v>
      </c>
      <c r="B20" s="19" t="s">
        <v>22</v>
      </c>
      <c r="C20" s="12">
        <v>42.7</v>
      </c>
      <c r="D20" s="23">
        <v>0</v>
      </c>
      <c r="E20" s="17">
        <f t="shared" si="1"/>
        <v>0</v>
      </c>
      <c r="F20" s="23">
        <v>0</v>
      </c>
      <c r="G20" s="17">
        <v>0</v>
      </c>
    </row>
    <row r="21" spans="1:7" s="9" customFormat="1" ht="28.8" x14ac:dyDescent="0.3">
      <c r="A21" s="21" t="s">
        <v>100</v>
      </c>
      <c r="B21" s="18" t="s">
        <v>23</v>
      </c>
      <c r="C21" s="16">
        <f>SUM(C22:C25)</f>
        <v>178738.68</v>
      </c>
      <c r="D21" s="16">
        <f>SUM(D22:D25)</f>
        <v>68891.722949999996</v>
      </c>
      <c r="E21" s="16">
        <f t="shared" si="1"/>
        <v>38.543264921728188</v>
      </c>
      <c r="F21" s="16">
        <f t="shared" ref="F21" si="7">SUM(F22:F25)</f>
        <v>121636.03149000001</v>
      </c>
      <c r="G21" s="16">
        <f t="shared" si="4"/>
        <v>56.637595049838296</v>
      </c>
    </row>
    <row r="22" spans="1:7" x14ac:dyDescent="0.3">
      <c r="A22" s="22" t="s">
        <v>102</v>
      </c>
      <c r="B22" s="19" t="s">
        <v>25</v>
      </c>
      <c r="C22" s="12">
        <v>23872.9</v>
      </c>
      <c r="D22" s="23">
        <v>14727.32265</v>
      </c>
      <c r="E22" s="17">
        <f t="shared" si="1"/>
        <v>61.690547231379512</v>
      </c>
      <c r="F22" s="23">
        <v>17136.382149999998</v>
      </c>
      <c r="G22" s="17">
        <f t="shared" si="4"/>
        <v>85.941843039488958</v>
      </c>
    </row>
    <row r="23" spans="1:7" ht="28.8" x14ac:dyDescent="0.3">
      <c r="A23" s="22" t="s">
        <v>103</v>
      </c>
      <c r="B23" s="19" t="s">
        <v>26</v>
      </c>
      <c r="C23" s="12">
        <v>54505.78</v>
      </c>
      <c r="D23" s="23">
        <v>40379.10469</v>
      </c>
      <c r="E23" s="17">
        <f t="shared" si="1"/>
        <v>74.082243552885586</v>
      </c>
      <c r="F23" s="23">
        <v>27508.822190000003</v>
      </c>
      <c r="G23" s="17">
        <f t="shared" si="4"/>
        <v>146.78601799490565</v>
      </c>
    </row>
    <row r="24" spans="1:7" x14ac:dyDescent="0.3">
      <c r="A24" s="22" t="s">
        <v>104</v>
      </c>
      <c r="B24" s="19" t="s">
        <v>27</v>
      </c>
      <c r="C24" s="17">
        <v>0</v>
      </c>
      <c r="D24" s="23">
        <v>0</v>
      </c>
      <c r="E24" s="17" t="e">
        <f t="shared" si="1"/>
        <v>#DIV/0!</v>
      </c>
      <c r="F24" s="23">
        <v>0</v>
      </c>
      <c r="G24" s="17" t="e">
        <f t="shared" si="4"/>
        <v>#DIV/0!</v>
      </c>
    </row>
    <row r="25" spans="1:7" ht="28.8" x14ac:dyDescent="0.3">
      <c r="A25" s="22" t="s">
        <v>105</v>
      </c>
      <c r="B25" s="19" t="s">
        <v>28</v>
      </c>
      <c r="C25" s="12">
        <v>100360</v>
      </c>
      <c r="D25" s="23">
        <v>13785.295609999999</v>
      </c>
      <c r="E25" s="17">
        <f t="shared" si="1"/>
        <v>13.735846562375448</v>
      </c>
      <c r="F25" s="23">
        <v>76990.827150000012</v>
      </c>
      <c r="G25" s="17">
        <f t="shared" si="4"/>
        <v>17.905114310750715</v>
      </c>
    </row>
    <row r="26" spans="1:7" x14ac:dyDescent="0.3">
      <c r="A26" s="21" t="s">
        <v>106</v>
      </c>
      <c r="B26" s="18" t="s">
        <v>29</v>
      </c>
      <c r="C26" s="13">
        <f>SUM(C27:C35)</f>
        <v>4611007.9296399998</v>
      </c>
      <c r="D26" s="13">
        <f>SUM(D27:D35)</f>
        <v>3207686.52636</v>
      </c>
      <c r="E26" s="13">
        <f t="shared" si="1"/>
        <v>69.565842768143696</v>
      </c>
      <c r="F26" s="13">
        <f t="shared" ref="F26" si="8">SUM(F27:F35)</f>
        <v>2995573.2790899994</v>
      </c>
      <c r="G26" s="13">
        <f t="shared" si="4"/>
        <v>107.08088995020135</v>
      </c>
    </row>
    <row r="27" spans="1:7" s="9" customFormat="1" x14ac:dyDescent="0.3">
      <c r="A27" s="22" t="s">
        <v>107</v>
      </c>
      <c r="B27" s="19" t="s">
        <v>30</v>
      </c>
      <c r="C27" s="12">
        <v>167735.20004</v>
      </c>
      <c r="D27" s="23">
        <v>97902.833060000004</v>
      </c>
      <c r="E27" s="12">
        <f t="shared" si="1"/>
        <v>58.367494143538742</v>
      </c>
      <c r="F27" s="23">
        <v>69691.128980000009</v>
      </c>
      <c r="G27" s="12">
        <f t="shared" si="4"/>
        <v>140.48105475245808</v>
      </c>
    </row>
    <row r="28" spans="1:7" x14ac:dyDescent="0.3">
      <c r="A28" s="22" t="s">
        <v>108</v>
      </c>
      <c r="B28" s="19" t="s">
        <v>31</v>
      </c>
      <c r="C28" s="12">
        <v>1000</v>
      </c>
      <c r="D28" s="23">
        <v>933.26757999999995</v>
      </c>
      <c r="E28" s="12">
        <f t="shared" si="1"/>
        <v>93.326757999999998</v>
      </c>
      <c r="F28" s="23">
        <v>0</v>
      </c>
      <c r="G28" s="12">
        <v>0</v>
      </c>
    </row>
    <row r="29" spans="1:7" x14ac:dyDescent="0.3">
      <c r="A29" s="22" t="s">
        <v>109</v>
      </c>
      <c r="B29" s="19" t="s">
        <v>32</v>
      </c>
      <c r="C29" s="12">
        <v>995918.63887000002</v>
      </c>
      <c r="D29" s="23">
        <v>771352.39086000004</v>
      </c>
      <c r="E29" s="12">
        <f t="shared" si="1"/>
        <v>77.451345999026614</v>
      </c>
      <c r="F29" s="23">
        <v>899356.35959999997</v>
      </c>
      <c r="G29" s="12">
        <f t="shared" si="4"/>
        <v>85.767158104387974</v>
      </c>
    </row>
    <row r="30" spans="1:7" x14ac:dyDescent="0.3">
      <c r="A30" s="22" t="s">
        <v>110</v>
      </c>
      <c r="B30" s="19" t="s">
        <v>33</v>
      </c>
      <c r="C30" s="12">
        <v>404610.34979000001</v>
      </c>
      <c r="D30" s="23">
        <v>150579.00880000001</v>
      </c>
      <c r="E30" s="12">
        <f t="shared" si="1"/>
        <v>37.215807474562432</v>
      </c>
      <c r="F30" s="23">
        <v>296683.06667000003</v>
      </c>
      <c r="G30" s="12">
        <f t="shared" si="4"/>
        <v>50.754163522075466</v>
      </c>
    </row>
    <row r="31" spans="1:7" x14ac:dyDescent="0.3">
      <c r="A31" s="22" t="s">
        <v>111</v>
      </c>
      <c r="B31" s="19" t="s">
        <v>34</v>
      </c>
      <c r="C31" s="12">
        <v>113614.07640999999</v>
      </c>
      <c r="D31" s="23">
        <v>75030.277090000003</v>
      </c>
      <c r="E31" s="12">
        <f t="shared" si="1"/>
        <v>66.039596026145261</v>
      </c>
      <c r="F31" s="23">
        <v>56176.016380000001</v>
      </c>
      <c r="G31" s="12">
        <f t="shared" si="4"/>
        <v>133.56282970024299</v>
      </c>
    </row>
    <row r="32" spans="1:7" x14ac:dyDescent="0.3">
      <c r="A32" s="22" t="s">
        <v>112</v>
      </c>
      <c r="B32" s="19" t="s">
        <v>35</v>
      </c>
      <c r="C32" s="12">
        <v>131679.3799</v>
      </c>
      <c r="D32" s="23">
        <v>23505.607749999999</v>
      </c>
      <c r="E32" s="12">
        <f t="shared" si="1"/>
        <v>17.850636726760587</v>
      </c>
      <c r="F32" s="23">
        <v>2646.45883</v>
      </c>
      <c r="G32" s="12">
        <f t="shared" si="4"/>
        <v>888.19094722134776</v>
      </c>
    </row>
    <row r="33" spans="1:7" x14ac:dyDescent="0.3">
      <c r="A33" s="22" t="s">
        <v>113</v>
      </c>
      <c r="B33" s="19" t="s">
        <v>36</v>
      </c>
      <c r="C33" s="12">
        <v>1747210.5793699999</v>
      </c>
      <c r="D33" s="23">
        <v>1069715.4554900001</v>
      </c>
      <c r="E33" s="12">
        <f t="shared" si="1"/>
        <v>61.224186032327744</v>
      </c>
      <c r="F33" s="23">
        <v>941152.71264000004</v>
      </c>
      <c r="G33" s="12">
        <f t="shared" si="4"/>
        <v>113.66013624817299</v>
      </c>
    </row>
    <row r="34" spans="1:7" x14ac:dyDescent="0.3">
      <c r="A34" s="22" t="s">
        <v>114</v>
      </c>
      <c r="B34" s="19" t="s">
        <v>37</v>
      </c>
      <c r="C34" s="12">
        <v>43171.16</v>
      </c>
      <c r="D34" s="23">
        <v>30849.484820000001</v>
      </c>
      <c r="E34" s="12">
        <f t="shared" si="1"/>
        <v>71.458549689190647</v>
      </c>
      <c r="F34" s="23">
        <v>19825.96098</v>
      </c>
      <c r="G34" s="12">
        <f t="shared" si="4"/>
        <v>155.60146038378818</v>
      </c>
    </row>
    <row r="35" spans="1:7" x14ac:dyDescent="0.3">
      <c r="A35" s="22" t="s">
        <v>115</v>
      </c>
      <c r="B35" s="19" t="s">
        <v>38</v>
      </c>
      <c r="C35" s="12">
        <v>1006068.54526</v>
      </c>
      <c r="D35" s="23">
        <v>987818.20091000001</v>
      </c>
      <c r="E35" s="12">
        <f t="shared" si="1"/>
        <v>98.185974063498477</v>
      </c>
      <c r="F35" s="23">
        <v>710041.57501000003</v>
      </c>
      <c r="G35" s="12">
        <f t="shared" si="4"/>
        <v>139.12117764316659</v>
      </c>
    </row>
    <row r="36" spans="1:7" x14ac:dyDescent="0.3">
      <c r="A36" s="21" t="s">
        <v>116</v>
      </c>
      <c r="B36" s="18" t="s">
        <v>39</v>
      </c>
      <c r="C36" s="13">
        <f t="shared" ref="C36:D36" si="9">SUM(C37:C40)</f>
        <v>2136584.9921599999</v>
      </c>
      <c r="D36" s="13">
        <f t="shared" si="9"/>
        <v>1849698.5762700001</v>
      </c>
      <c r="E36" s="13">
        <f t="shared" si="1"/>
        <v>86.572665400969171</v>
      </c>
      <c r="F36" s="13">
        <f t="shared" ref="F36" si="10">SUM(F37:F40)</f>
        <v>760331.22341000009</v>
      </c>
      <c r="G36" s="13">
        <f t="shared" si="4"/>
        <v>243.2753672766863</v>
      </c>
    </row>
    <row r="37" spans="1:7" x14ac:dyDescent="0.3">
      <c r="A37" s="22" t="s">
        <v>117</v>
      </c>
      <c r="B37" s="19" t="s">
        <v>40</v>
      </c>
      <c r="C37" s="12">
        <v>1351625.03684</v>
      </c>
      <c r="D37" s="23">
        <v>1348598.7368399999</v>
      </c>
      <c r="E37" s="12">
        <f t="shared" si="1"/>
        <v>99.776099146026823</v>
      </c>
      <c r="F37" s="23">
        <v>115713.74301000001</v>
      </c>
      <c r="G37" s="12">
        <f t="shared" si="4"/>
        <v>1165.4611645597306</v>
      </c>
    </row>
    <row r="38" spans="1:7" x14ac:dyDescent="0.3">
      <c r="A38" s="22" t="s">
        <v>118</v>
      </c>
      <c r="B38" s="19" t="s">
        <v>41</v>
      </c>
      <c r="C38" s="12">
        <v>622226.7453200001</v>
      </c>
      <c r="D38" s="23">
        <v>451926.59057999996</v>
      </c>
      <c r="E38" s="12">
        <f t="shared" si="1"/>
        <v>72.630531229830396</v>
      </c>
      <c r="F38" s="23">
        <v>504967.61764000001</v>
      </c>
      <c r="G38" s="12">
        <f t="shared" si="4"/>
        <v>89.496152781461348</v>
      </c>
    </row>
    <row r="39" spans="1:7" x14ac:dyDescent="0.3">
      <c r="A39" s="22" t="s">
        <v>119</v>
      </c>
      <c r="B39" s="19" t="s">
        <v>42</v>
      </c>
      <c r="C39" s="12">
        <v>101520.7</v>
      </c>
      <c r="D39" s="23">
        <v>9742.6908699999985</v>
      </c>
      <c r="E39" s="12">
        <f t="shared" si="1"/>
        <v>9.5967530464230446</v>
      </c>
      <c r="F39" s="23">
        <v>100989.26315</v>
      </c>
      <c r="G39" s="12">
        <f t="shared" si="4"/>
        <v>9.6472541398080285</v>
      </c>
    </row>
    <row r="40" spans="1:7" x14ac:dyDescent="0.3">
      <c r="A40" s="22" t="s">
        <v>120</v>
      </c>
      <c r="B40" s="19" t="s">
        <v>43</v>
      </c>
      <c r="C40" s="12">
        <v>61212.51</v>
      </c>
      <c r="D40" s="23">
        <v>39430.557979999998</v>
      </c>
      <c r="E40" s="12">
        <f t="shared" si="1"/>
        <v>64.415848949830675</v>
      </c>
      <c r="F40" s="23">
        <v>38660.599609999997</v>
      </c>
      <c r="G40" s="12">
        <f t="shared" si="4"/>
        <v>101.99158413932319</v>
      </c>
    </row>
    <row r="41" spans="1:7" x14ac:dyDescent="0.3">
      <c r="A41" s="21" t="s">
        <v>121</v>
      </c>
      <c r="B41" s="18" t="s">
        <v>44</v>
      </c>
      <c r="C41" s="13">
        <f t="shared" ref="C41:D41" si="11">SUM(C42:C43)</f>
        <v>82995.410529999994</v>
      </c>
      <c r="D41" s="13">
        <f t="shared" si="11"/>
        <v>54442.810340000004</v>
      </c>
      <c r="E41" s="13">
        <f t="shared" si="1"/>
        <v>65.597374592563511</v>
      </c>
      <c r="F41" s="13">
        <f t="shared" ref="F41" si="12">SUM(F42:F43)</f>
        <v>112869.06818999999</v>
      </c>
      <c r="G41" s="13">
        <f t="shared" si="4"/>
        <v>48.235367947180009</v>
      </c>
    </row>
    <row r="42" spans="1:7" s="9" customFormat="1" ht="28.8" x14ac:dyDescent="0.3">
      <c r="A42" s="22" t="s">
        <v>122</v>
      </c>
      <c r="B42" s="19" t="s">
        <v>45</v>
      </c>
      <c r="C42" s="12">
        <v>12252.183529999998</v>
      </c>
      <c r="D42" s="23">
        <v>3291.4426400000002</v>
      </c>
      <c r="E42" s="12">
        <f t="shared" si="1"/>
        <v>26.864131050116587</v>
      </c>
      <c r="F42" s="23">
        <v>3136.0010600000001</v>
      </c>
      <c r="G42" s="12">
        <f t="shared" si="4"/>
        <v>104.95668136030541</v>
      </c>
    </row>
    <row r="43" spans="1:7" x14ac:dyDescent="0.3">
      <c r="A43" s="22" t="s">
        <v>123</v>
      </c>
      <c r="B43" s="19" t="s">
        <v>46</v>
      </c>
      <c r="C43" s="14">
        <v>70743.226999999999</v>
      </c>
      <c r="D43" s="23">
        <v>51151.367700000003</v>
      </c>
      <c r="E43" s="12">
        <f t="shared" si="1"/>
        <v>72.305674859870336</v>
      </c>
      <c r="F43" s="23">
        <v>109733.06713</v>
      </c>
      <c r="G43" s="12">
        <f t="shared" si="4"/>
        <v>46.614360682547343</v>
      </c>
    </row>
    <row r="44" spans="1:7" x14ac:dyDescent="0.3">
      <c r="A44" s="21" t="s">
        <v>124</v>
      </c>
      <c r="B44" s="18" t="s">
        <v>47</v>
      </c>
      <c r="C44" s="15">
        <f t="shared" ref="C44:D44" si="13">SUM(C45:C52)</f>
        <v>5802214.5386100002</v>
      </c>
      <c r="D44" s="15">
        <f t="shared" si="13"/>
        <v>4544321.328209999</v>
      </c>
      <c r="E44" s="15">
        <f t="shared" si="1"/>
        <v>78.320463643156728</v>
      </c>
      <c r="F44" s="15">
        <f t="shared" ref="F44" si="14">SUM(F45:F52)</f>
        <v>3829184.8975500003</v>
      </c>
      <c r="G44" s="15">
        <f t="shared" si="4"/>
        <v>118.67594409237223</v>
      </c>
    </row>
    <row r="45" spans="1:7" s="9" customFormat="1" x14ac:dyDescent="0.3">
      <c r="A45" s="22" t="s">
        <v>125</v>
      </c>
      <c r="B45" s="19" t="s">
        <v>48</v>
      </c>
      <c r="C45" s="14">
        <v>1397885.95322</v>
      </c>
      <c r="D45" s="23">
        <v>1183524.5282699999</v>
      </c>
      <c r="E45" s="14">
        <f t="shared" si="1"/>
        <v>84.665313757805265</v>
      </c>
      <c r="F45" s="23">
        <v>814608.80761000002</v>
      </c>
      <c r="G45" s="14">
        <f t="shared" si="4"/>
        <v>145.28747015912711</v>
      </c>
    </row>
    <row r="46" spans="1:7" x14ac:dyDescent="0.3">
      <c r="A46" s="22" t="s">
        <v>126</v>
      </c>
      <c r="B46" s="19" t="s">
        <v>49</v>
      </c>
      <c r="C46" s="14">
        <v>3697755.5195399998</v>
      </c>
      <c r="D46" s="23">
        <v>2866934.4552199999</v>
      </c>
      <c r="E46" s="14">
        <f t="shared" si="1"/>
        <v>77.531747030605374</v>
      </c>
      <c r="F46" s="23">
        <v>2505047.40717</v>
      </c>
      <c r="G46" s="14">
        <f t="shared" si="4"/>
        <v>114.4463153477335</v>
      </c>
    </row>
    <row r="47" spans="1:7" x14ac:dyDescent="0.3">
      <c r="A47" s="22" t="s">
        <v>127</v>
      </c>
      <c r="B47" s="19" t="s">
        <v>50</v>
      </c>
      <c r="C47" s="12">
        <v>73922.221379999988</v>
      </c>
      <c r="D47" s="23">
        <v>48276.911469999999</v>
      </c>
      <c r="E47" s="14">
        <f t="shared" si="1"/>
        <v>65.30771203672397</v>
      </c>
      <c r="F47" s="23">
        <v>90435.699950000009</v>
      </c>
      <c r="G47" s="14">
        <f t="shared" si="4"/>
        <v>53.382581764382074</v>
      </c>
    </row>
    <row r="48" spans="1:7" x14ac:dyDescent="0.3">
      <c r="A48" s="22" t="s">
        <v>128</v>
      </c>
      <c r="B48" s="19" t="s">
        <v>51</v>
      </c>
      <c r="C48" s="12">
        <v>464378.36524000001</v>
      </c>
      <c r="D48" s="23">
        <v>334010.09855</v>
      </c>
      <c r="E48" s="14">
        <f t="shared" si="1"/>
        <v>71.92628329646169</v>
      </c>
      <c r="F48" s="23">
        <v>314238.38400000002</v>
      </c>
      <c r="G48" s="14">
        <f t="shared" si="4"/>
        <v>106.29194762852394</v>
      </c>
    </row>
    <row r="49" spans="1:7" ht="28.8" x14ac:dyDescent="0.3">
      <c r="A49" s="22" t="s">
        <v>129</v>
      </c>
      <c r="B49" s="19" t="s">
        <v>52</v>
      </c>
      <c r="C49" s="12">
        <v>29737.200000000001</v>
      </c>
      <c r="D49" s="23">
        <v>21636.39171</v>
      </c>
      <c r="E49" s="14">
        <f t="shared" si="1"/>
        <v>72.758671663774663</v>
      </c>
      <c r="F49" s="23">
        <v>16845.877680000001</v>
      </c>
      <c r="G49" s="14">
        <f t="shared" si="4"/>
        <v>128.43730745882988</v>
      </c>
    </row>
    <row r="50" spans="1:7" x14ac:dyDescent="0.3">
      <c r="A50" s="22" t="s">
        <v>130</v>
      </c>
      <c r="B50" s="19" t="s">
        <v>53</v>
      </c>
      <c r="C50" s="12">
        <v>762.2</v>
      </c>
      <c r="D50" s="23">
        <v>273.60000000000002</v>
      </c>
      <c r="E50" s="14">
        <f t="shared" si="1"/>
        <v>35.896090265022309</v>
      </c>
      <c r="F50" s="23">
        <v>295.7</v>
      </c>
      <c r="G50" s="14">
        <f t="shared" si="4"/>
        <v>92.526208995603668</v>
      </c>
    </row>
    <row r="51" spans="1:7" x14ac:dyDescent="0.3">
      <c r="A51" s="22" t="s">
        <v>131</v>
      </c>
      <c r="B51" s="19" t="s">
        <v>54</v>
      </c>
      <c r="C51" s="12">
        <v>20033.12</v>
      </c>
      <c r="D51" s="23">
        <v>12908.0795</v>
      </c>
      <c r="E51" s="14">
        <f t="shared" si="1"/>
        <v>64.433695300582244</v>
      </c>
      <c r="F51" s="23">
        <v>9938.5020399999994</v>
      </c>
      <c r="G51" s="14">
        <f t="shared" si="4"/>
        <v>129.87952759931213</v>
      </c>
    </row>
    <row r="52" spans="1:7" x14ac:dyDescent="0.3">
      <c r="A52" s="22" t="s">
        <v>132</v>
      </c>
      <c r="B52" s="19" t="s">
        <v>55</v>
      </c>
      <c r="C52" s="12">
        <v>117739.95923000001</v>
      </c>
      <c r="D52" s="23">
        <v>76757.263489999998</v>
      </c>
      <c r="E52" s="14">
        <f t="shared" si="1"/>
        <v>65.192194724696606</v>
      </c>
      <c r="F52" s="23">
        <v>77774.51909999999</v>
      </c>
      <c r="G52" s="14">
        <f t="shared" si="4"/>
        <v>98.692045130241127</v>
      </c>
    </row>
    <row r="53" spans="1:7" x14ac:dyDescent="0.3">
      <c r="A53" s="21" t="s">
        <v>133</v>
      </c>
      <c r="B53" s="18" t="s">
        <v>56</v>
      </c>
      <c r="C53" s="13">
        <f t="shared" ref="C53:D53" si="15">SUM(C54:C56)</f>
        <v>516144.11686000001</v>
      </c>
      <c r="D53" s="13">
        <f t="shared" si="15"/>
        <v>291662.83537000004</v>
      </c>
      <c r="E53" s="13">
        <f t="shared" si="1"/>
        <v>56.508022825940927</v>
      </c>
      <c r="F53" s="13">
        <f t="shared" ref="F53" si="16">SUM(F54:F56)</f>
        <v>350953.90982</v>
      </c>
      <c r="G53" s="13">
        <f t="shared" si="4"/>
        <v>83.105737593745673</v>
      </c>
    </row>
    <row r="54" spans="1:7" s="9" customFormat="1" x14ac:dyDescent="0.3">
      <c r="A54" s="22" t="s">
        <v>134</v>
      </c>
      <c r="B54" s="19" t="s">
        <v>57</v>
      </c>
      <c r="C54" s="12">
        <v>498841.51686000003</v>
      </c>
      <c r="D54" s="23">
        <v>281183.46017000003</v>
      </c>
      <c r="E54" s="12">
        <f t="shared" si="1"/>
        <v>56.367293151526965</v>
      </c>
      <c r="F54" s="23">
        <v>342650.43131000001</v>
      </c>
      <c r="G54" s="12">
        <f t="shared" si="4"/>
        <v>82.061318030447751</v>
      </c>
    </row>
    <row r="55" spans="1:7" x14ac:dyDescent="0.3">
      <c r="A55" s="22" t="s">
        <v>135</v>
      </c>
      <c r="B55" s="19" t="s">
        <v>165</v>
      </c>
      <c r="C55" s="17">
        <v>0</v>
      </c>
      <c r="D55" s="23">
        <v>0</v>
      </c>
      <c r="E55" s="12" t="e">
        <f t="shared" si="1"/>
        <v>#DIV/0!</v>
      </c>
      <c r="F55" s="23">
        <v>0</v>
      </c>
      <c r="G55" s="12" t="e">
        <f t="shared" si="4"/>
        <v>#DIV/0!</v>
      </c>
    </row>
    <row r="56" spans="1:7" x14ac:dyDescent="0.3">
      <c r="A56" s="22" t="s">
        <v>136</v>
      </c>
      <c r="B56" s="19" t="s">
        <v>58</v>
      </c>
      <c r="C56" s="12">
        <v>17302.599999999999</v>
      </c>
      <c r="D56" s="23">
        <v>10479.375199999999</v>
      </c>
      <c r="E56" s="12">
        <f t="shared" si="1"/>
        <v>60.565320818836476</v>
      </c>
      <c r="F56" s="23">
        <v>8303.478509999999</v>
      </c>
      <c r="G56" s="12">
        <f t="shared" si="4"/>
        <v>126.20464046940731</v>
      </c>
    </row>
    <row r="57" spans="1:7" x14ac:dyDescent="0.3">
      <c r="A57" s="21" t="s">
        <v>137</v>
      </c>
      <c r="B57" s="18" t="s">
        <v>59</v>
      </c>
      <c r="C57" s="13">
        <f t="shared" ref="C57:D57" si="17">SUM(C58:C63)</f>
        <v>2015336.2178199999</v>
      </c>
      <c r="D57" s="13">
        <f t="shared" si="17"/>
        <v>1417043.2413299999</v>
      </c>
      <c r="E57" s="13">
        <f t="shared" si="1"/>
        <v>70.312994367898725</v>
      </c>
      <c r="F57" s="13">
        <f t="shared" ref="F57" si="18">SUM(F58:F63)</f>
        <v>1431076.4705400001</v>
      </c>
      <c r="G57" s="13">
        <f t="shared" si="4"/>
        <v>99.019393477645195</v>
      </c>
    </row>
    <row r="58" spans="1:7" x14ac:dyDescent="0.3">
      <c r="A58" s="22" t="s">
        <v>138</v>
      </c>
      <c r="B58" s="19" t="s">
        <v>60</v>
      </c>
      <c r="C58" s="12">
        <v>368918.32</v>
      </c>
      <c r="D58" s="23">
        <v>237700.06141999998</v>
      </c>
      <c r="E58" s="12">
        <f t="shared" si="1"/>
        <v>64.431623081228381</v>
      </c>
      <c r="F58" s="23">
        <v>240768.98571000001</v>
      </c>
      <c r="G58" s="12">
        <f t="shared" si="4"/>
        <v>98.725365610961006</v>
      </c>
    </row>
    <row r="59" spans="1:7" x14ac:dyDescent="0.3">
      <c r="A59" s="22" t="s">
        <v>139</v>
      </c>
      <c r="B59" s="19" t="s">
        <v>61</v>
      </c>
      <c r="C59" s="12">
        <v>284565.81599999999</v>
      </c>
      <c r="D59" s="23">
        <v>179249.67481</v>
      </c>
      <c r="E59" s="12">
        <f t="shared" si="1"/>
        <v>62.990585914226607</v>
      </c>
      <c r="F59" s="23">
        <v>168748.43781999999</v>
      </c>
      <c r="G59" s="12">
        <f t="shared" si="4"/>
        <v>106.22301286202212</v>
      </c>
    </row>
    <row r="60" spans="1:7" x14ac:dyDescent="0.3">
      <c r="A60" s="22" t="s">
        <v>140</v>
      </c>
      <c r="B60" s="19" t="s">
        <v>62</v>
      </c>
      <c r="C60" s="12">
        <v>2904.7</v>
      </c>
      <c r="D60" s="23">
        <v>2147.3379799999998</v>
      </c>
      <c r="E60" s="12">
        <f t="shared" si="1"/>
        <v>73.92632561021793</v>
      </c>
      <c r="F60" s="23">
        <v>2000.81377</v>
      </c>
      <c r="G60" s="12">
        <f t="shared" si="4"/>
        <v>107.32323078724113</v>
      </c>
    </row>
    <row r="61" spans="1:7" x14ac:dyDescent="0.3">
      <c r="A61" s="22" t="s">
        <v>164</v>
      </c>
      <c r="B61" s="19" t="s">
        <v>63</v>
      </c>
      <c r="C61" s="17">
        <v>570.54</v>
      </c>
      <c r="D61" s="23">
        <v>543</v>
      </c>
      <c r="E61" s="12">
        <f t="shared" si="1"/>
        <v>95.172994005678831</v>
      </c>
      <c r="F61" s="24">
        <v>0</v>
      </c>
      <c r="G61" s="12">
        <v>0</v>
      </c>
    </row>
    <row r="62" spans="1:7" ht="28.8" x14ac:dyDescent="0.3">
      <c r="A62" s="22" t="s">
        <v>141</v>
      </c>
      <c r="B62" s="19" t="s">
        <v>64</v>
      </c>
      <c r="C62" s="12">
        <v>25218.3</v>
      </c>
      <c r="D62" s="23">
        <v>18519.241000000002</v>
      </c>
      <c r="E62" s="12">
        <f t="shared" si="1"/>
        <v>73.435723264454793</v>
      </c>
      <c r="F62" s="23">
        <v>15606.006170000001</v>
      </c>
      <c r="G62" s="12">
        <f t="shared" si="4"/>
        <v>118.66739509305218</v>
      </c>
    </row>
    <row r="63" spans="1:7" x14ac:dyDescent="0.3">
      <c r="A63" s="22" t="s">
        <v>142</v>
      </c>
      <c r="B63" s="19" t="s">
        <v>65</v>
      </c>
      <c r="C63" s="12">
        <v>1333158.5418199999</v>
      </c>
      <c r="D63" s="23">
        <v>978883.92611999996</v>
      </c>
      <c r="E63" s="12">
        <f t="shared" si="1"/>
        <v>73.425920129773033</v>
      </c>
      <c r="F63" s="23">
        <v>1003952.22707</v>
      </c>
      <c r="G63" s="12">
        <f t="shared" si="4"/>
        <v>97.503038463975429</v>
      </c>
    </row>
    <row r="64" spans="1:7" x14ac:dyDescent="0.3">
      <c r="A64" s="21" t="s">
        <v>143</v>
      </c>
      <c r="B64" s="18" t="s">
        <v>66</v>
      </c>
      <c r="C64" s="13">
        <f t="shared" ref="C64:D64" si="19">SUM(C65:C69)</f>
        <v>6167410.5223700004</v>
      </c>
      <c r="D64" s="13">
        <f t="shared" si="19"/>
        <v>4515056.2974699996</v>
      </c>
      <c r="E64" s="13">
        <f t="shared" si="1"/>
        <v>73.208298378927466</v>
      </c>
      <c r="F64" s="13">
        <f t="shared" ref="F64" si="20">SUM(F65:F69)</f>
        <v>3970011.2245700001</v>
      </c>
      <c r="G64" s="13">
        <f t="shared" si="4"/>
        <v>113.72905621845022</v>
      </c>
    </row>
    <row r="65" spans="1:7" s="9" customFormat="1" x14ac:dyDescent="0.3">
      <c r="A65" s="22" t="s">
        <v>144</v>
      </c>
      <c r="B65" s="19" t="s">
        <v>67</v>
      </c>
      <c r="C65" s="12">
        <v>101639.4</v>
      </c>
      <c r="D65" s="23">
        <v>70352.41416</v>
      </c>
      <c r="E65" s="12">
        <f t="shared" si="1"/>
        <v>69.217659844509114</v>
      </c>
      <c r="F65" s="23">
        <v>77417.716589999996</v>
      </c>
      <c r="G65" s="12">
        <f t="shared" si="4"/>
        <v>90.873791244170306</v>
      </c>
    </row>
    <row r="66" spans="1:7" x14ac:dyDescent="0.3">
      <c r="A66" s="22" t="s">
        <v>145</v>
      </c>
      <c r="B66" s="19" t="s">
        <v>68</v>
      </c>
      <c r="C66" s="12">
        <v>301036.21299999999</v>
      </c>
      <c r="D66" s="23">
        <v>235533.33019000001</v>
      </c>
      <c r="E66" s="12">
        <f t="shared" si="1"/>
        <v>78.240862733016115</v>
      </c>
      <c r="F66" s="23">
        <v>194144.17791</v>
      </c>
      <c r="G66" s="12">
        <f t="shared" si="4"/>
        <v>121.31877078445635</v>
      </c>
    </row>
    <row r="67" spans="1:7" x14ac:dyDescent="0.3">
      <c r="A67" s="22" t="s">
        <v>146</v>
      </c>
      <c r="B67" s="19" t="s">
        <v>69</v>
      </c>
      <c r="C67" s="12">
        <v>4201333.2707700003</v>
      </c>
      <c r="D67" s="23">
        <v>3146365.6633099997</v>
      </c>
      <c r="E67" s="12">
        <f t="shared" si="1"/>
        <v>74.889694783326462</v>
      </c>
      <c r="F67" s="23">
        <v>3050550.2423800002</v>
      </c>
      <c r="G67" s="12">
        <f t="shared" si="4"/>
        <v>103.14092256534171</v>
      </c>
    </row>
    <row r="68" spans="1:7" x14ac:dyDescent="0.3">
      <c r="A68" s="22" t="s">
        <v>147</v>
      </c>
      <c r="B68" s="19" t="s">
        <v>70</v>
      </c>
      <c r="C68" s="12">
        <v>1488772.007</v>
      </c>
      <c r="D68" s="23">
        <v>998502.89895000006</v>
      </c>
      <c r="E68" s="12">
        <f t="shared" si="1"/>
        <v>67.068892634679969</v>
      </c>
      <c r="F68" s="23">
        <v>581284.16385000001</v>
      </c>
      <c r="G68" s="12">
        <f t="shared" si="4"/>
        <v>171.77534862409621</v>
      </c>
    </row>
    <row r="69" spans="1:7" x14ac:dyDescent="0.3">
      <c r="A69" s="22" t="s">
        <v>148</v>
      </c>
      <c r="B69" s="19" t="s">
        <v>71</v>
      </c>
      <c r="C69" s="12">
        <v>74629.631599999993</v>
      </c>
      <c r="D69" s="23">
        <v>64301.990859999998</v>
      </c>
      <c r="E69" s="12">
        <f t="shared" si="1"/>
        <v>86.16147431176654</v>
      </c>
      <c r="F69" s="23">
        <v>66614.923840000003</v>
      </c>
      <c r="G69" s="12">
        <f t="shared" si="4"/>
        <v>96.527905690389503</v>
      </c>
    </row>
    <row r="70" spans="1:7" x14ac:dyDescent="0.3">
      <c r="A70" s="21" t="s">
        <v>149</v>
      </c>
      <c r="B70" s="18" t="s">
        <v>72</v>
      </c>
      <c r="C70" s="13">
        <f t="shared" ref="C70:D70" si="21">SUM(C71:C74)</f>
        <v>316856.59088000003</v>
      </c>
      <c r="D70" s="13">
        <f t="shared" si="21"/>
        <v>203231.80843999999</v>
      </c>
      <c r="E70" s="13">
        <f t="shared" si="1"/>
        <v>64.139997175241959</v>
      </c>
      <c r="F70" s="13">
        <f t="shared" ref="F70" si="22">SUM(F71:F74)</f>
        <v>153839.82488</v>
      </c>
      <c r="G70" s="13">
        <f t="shared" si="4"/>
        <v>132.10611010414718</v>
      </c>
    </row>
    <row r="71" spans="1:7" s="9" customFormat="1" x14ac:dyDescent="0.3">
      <c r="A71" s="22" t="s">
        <v>150</v>
      </c>
      <c r="B71" s="19" t="s">
        <v>73</v>
      </c>
      <c r="C71" s="12">
        <v>103920.36934</v>
      </c>
      <c r="D71" s="23">
        <v>75791.59852</v>
      </c>
      <c r="E71" s="12">
        <f t="shared" si="1"/>
        <v>72.932379860997131</v>
      </c>
      <c r="F71" s="23">
        <v>32991.171040000001</v>
      </c>
      <c r="G71" s="12">
        <f t="shared" si="4"/>
        <v>229.73297440126271</v>
      </c>
    </row>
    <row r="72" spans="1:7" x14ac:dyDescent="0.3">
      <c r="A72" s="22" t="s">
        <v>151</v>
      </c>
      <c r="B72" s="19" t="s">
        <v>74</v>
      </c>
      <c r="C72" s="12">
        <v>88077.721879999997</v>
      </c>
      <c r="D72" s="23">
        <v>39267.386159999995</v>
      </c>
      <c r="E72" s="12">
        <f t="shared" ref="E72:E84" si="23">D72/C72*100</f>
        <v>44.582654185242419</v>
      </c>
      <c r="F72" s="23">
        <v>26456.043969999999</v>
      </c>
      <c r="G72" s="12">
        <f t="shared" ref="G72:G84" si="24">D72/F72*100</f>
        <v>148.4250109522327</v>
      </c>
    </row>
    <row r="73" spans="1:7" x14ac:dyDescent="0.3">
      <c r="A73" s="22" t="s">
        <v>152</v>
      </c>
      <c r="B73" s="19" t="s">
        <v>75</v>
      </c>
      <c r="C73" s="12">
        <v>78416.599659999993</v>
      </c>
      <c r="D73" s="23">
        <v>46956.087350000002</v>
      </c>
      <c r="E73" s="12">
        <f t="shared" si="23"/>
        <v>59.880290083468289</v>
      </c>
      <c r="F73" s="23">
        <v>50845.770939999995</v>
      </c>
      <c r="G73" s="12">
        <f t="shared" si="24"/>
        <v>92.350035178756613</v>
      </c>
    </row>
    <row r="74" spans="1:7" x14ac:dyDescent="0.3">
      <c r="A74" s="22" t="s">
        <v>153</v>
      </c>
      <c r="B74" s="19" t="s">
        <v>76</v>
      </c>
      <c r="C74" s="12">
        <v>46441.9</v>
      </c>
      <c r="D74" s="23">
        <v>41216.736409999998</v>
      </c>
      <c r="E74" s="12">
        <f t="shared" si="23"/>
        <v>88.749031391911174</v>
      </c>
      <c r="F74" s="23">
        <v>43546.838929999998</v>
      </c>
      <c r="G74" s="12">
        <f t="shared" si="24"/>
        <v>94.649203989879595</v>
      </c>
    </row>
    <row r="75" spans="1:7" x14ac:dyDescent="0.3">
      <c r="A75" s="21" t="s">
        <v>154</v>
      </c>
      <c r="B75" s="18" t="s">
        <v>77</v>
      </c>
      <c r="C75" s="13">
        <f t="shared" ref="C75:D75" si="25">SUM(C76:C78)</f>
        <v>129103.81479999999</v>
      </c>
      <c r="D75" s="13">
        <f t="shared" si="25"/>
        <v>80757.465960000001</v>
      </c>
      <c r="E75" s="13">
        <f t="shared" si="23"/>
        <v>62.552346795565029</v>
      </c>
      <c r="F75" s="13">
        <f t="shared" ref="F75" si="26">SUM(F76:F78)</f>
        <v>64720.329879999998</v>
      </c>
      <c r="G75" s="13">
        <f t="shared" si="24"/>
        <v>124.77913216717987</v>
      </c>
    </row>
    <row r="76" spans="1:7" x14ac:dyDescent="0.3">
      <c r="A76" s="22" t="s">
        <v>155</v>
      </c>
      <c r="B76" s="19" t="s">
        <v>78</v>
      </c>
      <c r="C76" s="12">
        <v>63055.8</v>
      </c>
      <c r="D76" s="23">
        <v>41739.304040000003</v>
      </c>
      <c r="E76" s="12">
        <f t="shared" si="23"/>
        <v>66.194234376536343</v>
      </c>
      <c r="F76" s="23">
        <v>28327.381989999998</v>
      </c>
      <c r="G76" s="12">
        <f t="shared" si="24"/>
        <v>147.34614040483734</v>
      </c>
    </row>
    <row r="77" spans="1:7" x14ac:dyDescent="0.3">
      <c r="A77" s="22" t="s">
        <v>156</v>
      </c>
      <c r="B77" s="19" t="s">
        <v>79</v>
      </c>
      <c r="C77" s="12">
        <v>45164.414799999999</v>
      </c>
      <c r="D77" s="23">
        <v>31484.13927</v>
      </c>
      <c r="E77" s="12">
        <f t="shared" si="23"/>
        <v>69.710056931812616</v>
      </c>
      <c r="F77" s="23">
        <v>27420.041000000001</v>
      </c>
      <c r="G77" s="12">
        <f t="shared" si="24"/>
        <v>114.82163454824885</v>
      </c>
    </row>
    <row r="78" spans="1:7" x14ac:dyDescent="0.3">
      <c r="A78" s="22" t="s">
        <v>157</v>
      </c>
      <c r="B78" s="19" t="s">
        <v>80</v>
      </c>
      <c r="C78" s="12">
        <v>20883.599999999999</v>
      </c>
      <c r="D78" s="23">
        <v>7534.0226500000008</v>
      </c>
      <c r="E78" s="12">
        <f t="shared" si="23"/>
        <v>36.076263910436907</v>
      </c>
      <c r="F78" s="23">
        <v>8972.9068900000002</v>
      </c>
      <c r="G78" s="12">
        <f t="shared" si="24"/>
        <v>83.964123804699369</v>
      </c>
    </row>
    <row r="79" spans="1:7" ht="28.8" x14ac:dyDescent="0.3">
      <c r="A79" s="21" t="s">
        <v>158</v>
      </c>
      <c r="B79" s="18" t="s">
        <v>81</v>
      </c>
      <c r="C79" s="13">
        <f t="shared" ref="C79:D79" si="27">C80</f>
        <v>260910.3</v>
      </c>
      <c r="D79" s="13">
        <f t="shared" si="27"/>
        <v>148204.50633</v>
      </c>
      <c r="E79" s="13">
        <f t="shared" si="23"/>
        <v>56.802857660276352</v>
      </c>
      <c r="F79" s="13">
        <f t="shared" ref="F79" si="28">F80</f>
        <v>108268.37992000001</v>
      </c>
      <c r="G79" s="13">
        <f t="shared" si="24"/>
        <v>136.88623256347697</v>
      </c>
    </row>
    <row r="80" spans="1:7" s="9" customFormat="1" ht="28.8" x14ac:dyDescent="0.3">
      <c r="A80" s="22" t="s">
        <v>159</v>
      </c>
      <c r="B80" s="19" t="s">
        <v>82</v>
      </c>
      <c r="C80" s="12">
        <v>260910.3</v>
      </c>
      <c r="D80" s="23">
        <v>148204.50633</v>
      </c>
      <c r="E80" s="12">
        <f t="shared" si="23"/>
        <v>56.802857660276352</v>
      </c>
      <c r="F80" s="23">
        <v>108268.37992000001</v>
      </c>
      <c r="G80" s="12">
        <f t="shared" si="24"/>
        <v>136.88623256347697</v>
      </c>
    </row>
    <row r="81" spans="1:7" ht="43.2" x14ac:dyDescent="0.3">
      <c r="A81" s="21" t="s">
        <v>160</v>
      </c>
      <c r="B81" s="18" t="s">
        <v>83</v>
      </c>
      <c r="C81" s="13">
        <f t="shared" ref="C81:D81" si="29">SUM(C82:C84)</f>
        <v>1318204.96</v>
      </c>
      <c r="D81" s="13">
        <f t="shared" si="29"/>
        <v>952566.87300000014</v>
      </c>
      <c r="E81" s="13">
        <f t="shared" si="23"/>
        <v>72.262425184623808</v>
      </c>
      <c r="F81" s="13">
        <f t="shared" ref="F81" si="30">SUM(F82:F84)</f>
        <v>880675.93799999997</v>
      </c>
      <c r="G81" s="13">
        <f t="shared" si="24"/>
        <v>108.16315422029848</v>
      </c>
    </row>
    <row r="82" spans="1:7" s="9" customFormat="1" ht="43.2" x14ac:dyDescent="0.3">
      <c r="A82" s="22" t="s">
        <v>161</v>
      </c>
      <c r="B82" s="19" t="s">
        <v>84</v>
      </c>
      <c r="C82" s="12">
        <v>724577.5</v>
      </c>
      <c r="D82" s="23">
        <v>577794.53</v>
      </c>
      <c r="E82" s="12">
        <f t="shared" si="23"/>
        <v>79.742267735335432</v>
      </c>
      <c r="F82" s="23">
        <v>503237.66499999998</v>
      </c>
      <c r="G82" s="12">
        <f t="shared" si="24"/>
        <v>114.81543814889135</v>
      </c>
    </row>
    <row r="83" spans="1:7" x14ac:dyDescent="0.3">
      <c r="A83" s="22" t="s">
        <v>162</v>
      </c>
      <c r="B83" s="19" t="s">
        <v>85</v>
      </c>
      <c r="C83" s="12">
        <v>256857.7</v>
      </c>
      <c r="D83" s="23">
        <v>130380.648</v>
      </c>
      <c r="E83" s="12">
        <f t="shared" si="23"/>
        <v>50.759875214953645</v>
      </c>
      <c r="F83" s="23">
        <v>116881.3</v>
      </c>
      <c r="G83" s="12">
        <f t="shared" si="24"/>
        <v>111.5496217102308</v>
      </c>
    </row>
    <row r="84" spans="1:7" x14ac:dyDescent="0.3">
      <c r="A84" s="22" t="s">
        <v>163</v>
      </c>
      <c r="B84" s="19" t="s">
        <v>86</v>
      </c>
      <c r="C84" s="12">
        <v>336769.76</v>
      </c>
      <c r="D84" s="23">
        <v>244391.69500000001</v>
      </c>
      <c r="E84" s="12">
        <f t="shared" si="23"/>
        <v>72.569370539682666</v>
      </c>
      <c r="F84" s="23">
        <v>260556.973</v>
      </c>
      <c r="G84" s="12">
        <f t="shared" si="24"/>
        <v>93.795875883160491</v>
      </c>
    </row>
  </sheetData>
  <mergeCells count="4">
    <mergeCell ref="A4:D4"/>
    <mergeCell ref="A1:G1"/>
    <mergeCell ref="A2:G2"/>
    <mergeCell ref="A3:G3"/>
  </mergeCells>
  <phoneticPr fontId="7" type="noConversion"/>
  <pageMargins left="0.17" right="0.17" top="0.17" bottom="0.16" header="0.17" footer="0.16"/>
  <pageSetup paperSize="9" scale="69" fitToHeight="2" orientation="portrait" r:id="rId1"/>
  <headerFooter alignWithMargins="0">
    <oddFooter xml:space="preserve">&amp;C&amp;"Times New Roman,обычный"&amp;8&amp;P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G85"/>
  <sheetViews>
    <sheetView zoomScale="75" zoomScaleNormal="75" zoomScaleSheetLayoutView="80" workbookViewId="0">
      <selection activeCell="O11" sqref="O11"/>
    </sheetView>
  </sheetViews>
  <sheetFormatPr defaultColWidth="18.6640625" defaultRowHeight="15.65" x14ac:dyDescent="0.3"/>
  <cols>
    <col min="1" max="1" width="60.6640625" style="3" customWidth="1"/>
    <col min="2" max="2" width="9" style="3" customWidth="1"/>
    <col min="3" max="3" width="17.6640625" style="4" customWidth="1"/>
    <col min="4" max="4" width="15.6640625" style="4" customWidth="1"/>
    <col min="5" max="5" width="14.6640625" style="1" customWidth="1"/>
    <col min="6" max="6" width="15.88671875" style="1" customWidth="1"/>
    <col min="7" max="7" width="14.6640625" style="1" customWidth="1"/>
    <col min="8" max="253" width="9.109375" style="1" customWidth="1"/>
    <col min="254" max="254" width="89" style="1" customWidth="1"/>
    <col min="255" max="16384" width="18.6640625" style="1"/>
  </cols>
  <sheetData>
    <row r="1" spans="1:7" x14ac:dyDescent="0.3">
      <c r="A1" s="27" t="s">
        <v>0</v>
      </c>
      <c r="B1" s="27"/>
      <c r="C1" s="27"/>
      <c r="D1" s="27"/>
      <c r="E1" s="27"/>
      <c r="F1" s="28"/>
      <c r="G1" s="28"/>
    </row>
    <row r="2" spans="1:7" x14ac:dyDescent="0.3">
      <c r="A2" s="29" t="s">
        <v>87</v>
      </c>
      <c r="B2" s="29"/>
      <c r="C2" s="29"/>
      <c r="D2" s="29"/>
      <c r="E2" s="29"/>
      <c r="F2" s="28"/>
      <c r="G2" s="28"/>
    </row>
    <row r="3" spans="1:7" x14ac:dyDescent="0.3">
      <c r="A3" s="30" t="s">
        <v>166</v>
      </c>
      <c r="B3" s="30"/>
      <c r="C3" s="30"/>
      <c r="D3" s="30"/>
      <c r="E3" s="30"/>
      <c r="F3" s="31"/>
      <c r="G3" s="31"/>
    </row>
    <row r="4" spans="1:7" s="2" customFormat="1" ht="15.85" hidden="1" customHeight="1" x14ac:dyDescent="0.25">
      <c r="A4" s="26" t="s">
        <v>1</v>
      </c>
      <c r="B4" s="26"/>
      <c r="C4" s="26"/>
      <c r="D4" s="26"/>
    </row>
    <row r="5" spans="1:7" x14ac:dyDescent="0.3">
      <c r="A5" s="3" t="s">
        <v>2</v>
      </c>
      <c r="E5" s="4"/>
      <c r="G5" s="4" t="s">
        <v>4</v>
      </c>
    </row>
    <row r="6" spans="1:7" ht="143.25" customHeight="1" x14ac:dyDescent="0.3">
      <c r="A6" s="5" t="s">
        <v>3</v>
      </c>
      <c r="B6" s="7" t="s">
        <v>9</v>
      </c>
      <c r="C6" s="6" t="s">
        <v>171</v>
      </c>
      <c r="D6" s="6" t="s">
        <v>168</v>
      </c>
      <c r="E6" s="6" t="s">
        <v>169</v>
      </c>
      <c r="F6" s="6" t="s">
        <v>172</v>
      </c>
      <c r="G6" s="6" t="s">
        <v>5</v>
      </c>
    </row>
    <row r="7" spans="1:7" s="9" customFormat="1" x14ac:dyDescent="0.3">
      <c r="A7" s="20" t="s">
        <v>7</v>
      </c>
      <c r="B7" s="8"/>
      <c r="C7" s="16">
        <f>C8+C18+C21+C27+C37+C42+C45+C54+C58+C65+C71+C76+C80+C82</f>
        <v>142690885.01453</v>
      </c>
      <c r="D7" s="16">
        <f>D8+D18+D21+D27+D37+D42+D45+D54+D58+D65+D71+D76+D80+D82</f>
        <v>19568572.804500002</v>
      </c>
      <c r="E7" s="16">
        <f>D7/C7*100</f>
        <v>13.713961338530742</v>
      </c>
      <c r="F7" s="16">
        <f>F8+F18+F21+F27+F37+F42+F45+F54+F58+F65+F71+F76+F80+F82</f>
        <v>16647465.301399998</v>
      </c>
      <c r="G7" s="16">
        <f>D7/F7*100</f>
        <v>117.5468604391946</v>
      </c>
    </row>
    <row r="8" spans="1:7" s="9" customFormat="1" x14ac:dyDescent="0.3">
      <c r="A8" s="21" t="s">
        <v>8</v>
      </c>
      <c r="B8" s="18" t="s">
        <v>10</v>
      </c>
      <c r="C8" s="16">
        <f>SUM(C9:C17)</f>
        <v>2288115.6472400003</v>
      </c>
      <c r="D8" s="16">
        <f>SUM(D9:D17)</f>
        <v>1187865.6951799998</v>
      </c>
      <c r="E8" s="16">
        <f t="shared" ref="E8:E72" si="0">D8/C8*100</f>
        <v>51.914582928220533</v>
      </c>
      <c r="F8" s="16">
        <f t="shared" ref="F8" si="1">SUM(F9:F17)</f>
        <v>1154170.1119399997</v>
      </c>
      <c r="G8" s="16">
        <f t="shared" ref="G8:G71" si="2">D8/F8*100</f>
        <v>102.91946420128333</v>
      </c>
    </row>
    <row r="9" spans="1:7" ht="28.8" x14ac:dyDescent="0.3">
      <c r="A9" s="22" t="s">
        <v>88</v>
      </c>
      <c r="B9" s="19" t="s">
        <v>11</v>
      </c>
      <c r="C9" s="23">
        <v>21375.446030000003</v>
      </c>
      <c r="D9" s="23">
        <v>15002.724320000001</v>
      </c>
      <c r="E9" s="17">
        <f t="shared" si="0"/>
        <v>70.186719373920823</v>
      </c>
      <c r="F9" s="23">
        <v>17378.640910000002</v>
      </c>
      <c r="G9" s="17">
        <f t="shared" si="2"/>
        <v>86.328524754586226</v>
      </c>
    </row>
    <row r="10" spans="1:7" ht="43.2" x14ac:dyDescent="0.3">
      <c r="A10" s="22" t="s">
        <v>89</v>
      </c>
      <c r="B10" s="19" t="s">
        <v>12</v>
      </c>
      <c r="C10" s="23">
        <v>140251.92918000001</v>
      </c>
      <c r="D10" s="23">
        <v>104980.88373</v>
      </c>
      <c r="E10" s="17">
        <f t="shared" si="0"/>
        <v>74.851650414923725</v>
      </c>
      <c r="F10" s="23">
        <v>104292.3756</v>
      </c>
      <c r="G10" s="17">
        <f t="shared" si="2"/>
        <v>100.66017110650608</v>
      </c>
    </row>
    <row r="11" spans="1:7" ht="43.2" x14ac:dyDescent="0.3">
      <c r="A11" s="22" t="s">
        <v>90</v>
      </c>
      <c r="B11" s="19" t="s">
        <v>13</v>
      </c>
      <c r="C11" s="23">
        <v>612826.72644000011</v>
      </c>
      <c r="D11" s="23">
        <v>438591.58604000002</v>
      </c>
      <c r="E11" s="17">
        <f t="shared" si="0"/>
        <v>71.568612646488603</v>
      </c>
      <c r="F11" s="23">
        <v>408292.76705999998</v>
      </c>
      <c r="G11" s="17">
        <f t="shared" si="2"/>
        <v>107.42085616607251</v>
      </c>
    </row>
    <row r="12" spans="1:7" x14ac:dyDescent="0.3">
      <c r="A12" s="22" t="s">
        <v>91</v>
      </c>
      <c r="B12" s="19" t="s">
        <v>14</v>
      </c>
      <c r="C12" s="23">
        <v>50971.1</v>
      </c>
      <c r="D12" s="23">
        <v>32894.524359999996</v>
      </c>
      <c r="E12" s="17">
        <f t="shared" si="0"/>
        <v>64.535637567170411</v>
      </c>
      <c r="F12" s="23">
        <v>28744.18952</v>
      </c>
      <c r="G12" s="17">
        <f t="shared" si="2"/>
        <v>114.43886541699923</v>
      </c>
    </row>
    <row r="13" spans="1:7" ht="43.2" x14ac:dyDescent="0.3">
      <c r="A13" s="22" t="s">
        <v>92</v>
      </c>
      <c r="B13" s="19" t="s">
        <v>15</v>
      </c>
      <c r="C13" s="23">
        <v>177491.49340000001</v>
      </c>
      <c r="D13" s="23">
        <v>121213.33937</v>
      </c>
      <c r="E13" s="17">
        <f t="shared" si="0"/>
        <v>68.292478162223858</v>
      </c>
      <c r="F13" s="23">
        <v>113103.29337999999</v>
      </c>
      <c r="G13" s="17">
        <f t="shared" si="2"/>
        <v>107.17047731117096</v>
      </c>
    </row>
    <row r="14" spans="1:7" x14ac:dyDescent="0.3">
      <c r="A14" s="22" t="s">
        <v>93</v>
      </c>
      <c r="B14" s="19" t="s">
        <v>16</v>
      </c>
      <c r="C14" s="23">
        <v>33006.733870000004</v>
      </c>
      <c r="D14" s="23">
        <v>22057.630989999998</v>
      </c>
      <c r="E14" s="17">
        <f t="shared" si="0"/>
        <v>66.827669398844392</v>
      </c>
      <c r="F14" s="23">
        <v>33913.777409999995</v>
      </c>
      <c r="G14" s="17">
        <f t="shared" si="2"/>
        <v>65.040324831217319</v>
      </c>
    </row>
    <row r="15" spans="1:7" x14ac:dyDescent="0.3">
      <c r="A15" s="22" t="s">
        <v>94</v>
      </c>
      <c r="B15" s="19" t="s">
        <v>17</v>
      </c>
      <c r="C15" s="23">
        <v>28353.8</v>
      </c>
      <c r="D15" s="23">
        <v>28101.534469999999</v>
      </c>
      <c r="E15" s="17">
        <f t="shared" si="0"/>
        <v>99.110293752512888</v>
      </c>
      <c r="F15" s="23">
        <v>21629.580320000001</v>
      </c>
      <c r="G15" s="17">
        <f t="shared" si="2"/>
        <v>129.92177404392652</v>
      </c>
    </row>
    <row r="16" spans="1:7" x14ac:dyDescent="0.3">
      <c r="A16" s="22" t="s">
        <v>95</v>
      </c>
      <c r="B16" s="19" t="s">
        <v>18</v>
      </c>
      <c r="C16" s="23">
        <v>6846.1880899999996</v>
      </c>
      <c r="D16" s="23">
        <v>0</v>
      </c>
      <c r="E16" s="17">
        <f t="shared" si="0"/>
        <v>0</v>
      </c>
      <c r="F16" s="23">
        <v>20</v>
      </c>
      <c r="G16" s="17">
        <f t="shared" si="2"/>
        <v>0</v>
      </c>
    </row>
    <row r="17" spans="1:7" x14ac:dyDescent="0.3">
      <c r="A17" s="22" t="s">
        <v>96</v>
      </c>
      <c r="B17" s="19" t="s">
        <v>19</v>
      </c>
      <c r="C17" s="23">
        <v>1216992.2302300001</v>
      </c>
      <c r="D17" s="23">
        <v>425023.4719</v>
      </c>
      <c r="E17" s="17">
        <f t="shared" si="0"/>
        <v>34.924090831678903</v>
      </c>
      <c r="F17" s="23">
        <v>426795.48774000001</v>
      </c>
      <c r="G17" s="17">
        <f t="shared" si="2"/>
        <v>99.58480914374627</v>
      </c>
    </row>
    <row r="18" spans="1:7" s="9" customFormat="1" x14ac:dyDescent="0.3">
      <c r="A18" s="21" t="s">
        <v>97</v>
      </c>
      <c r="B18" s="18" t="s">
        <v>20</v>
      </c>
      <c r="C18" s="16">
        <f>SUM(C19:C20)</f>
        <v>12454.150000000001</v>
      </c>
      <c r="D18" s="16">
        <f>SUM(D19:D20)</f>
        <v>7915.8719700000001</v>
      </c>
      <c r="E18" s="16">
        <f t="shared" si="0"/>
        <v>63.560114259102384</v>
      </c>
      <c r="F18" s="16">
        <f t="shared" ref="F18" si="3">SUM(F19:F20)</f>
        <v>6391.4673600000006</v>
      </c>
      <c r="G18" s="16">
        <f t="shared" si="2"/>
        <v>123.8506202744654</v>
      </c>
    </row>
    <row r="19" spans="1:7" x14ac:dyDescent="0.3">
      <c r="A19" s="22" t="s">
        <v>98</v>
      </c>
      <c r="B19" s="19" t="s">
        <v>21</v>
      </c>
      <c r="C19" s="23">
        <v>12411.45</v>
      </c>
      <c r="D19" s="23">
        <v>7915.8719700000001</v>
      </c>
      <c r="E19" s="17">
        <f t="shared" si="0"/>
        <v>63.778784670606569</v>
      </c>
      <c r="F19" s="23">
        <v>6391.4673600000006</v>
      </c>
      <c r="G19" s="17">
        <f t="shared" si="2"/>
        <v>123.8506202744654</v>
      </c>
    </row>
    <row r="20" spans="1:7" x14ac:dyDescent="0.3">
      <c r="A20" s="22" t="s">
        <v>99</v>
      </c>
      <c r="B20" s="19" t="s">
        <v>22</v>
      </c>
      <c r="C20" s="23">
        <v>42.7</v>
      </c>
      <c r="D20" s="23">
        <v>0</v>
      </c>
      <c r="E20" s="17">
        <f t="shared" si="0"/>
        <v>0</v>
      </c>
      <c r="F20" s="23">
        <v>0</v>
      </c>
      <c r="G20" s="17">
        <v>0</v>
      </c>
    </row>
    <row r="21" spans="1:7" s="9" customFormat="1" ht="28.8" x14ac:dyDescent="0.3">
      <c r="A21" s="21" t="s">
        <v>100</v>
      </c>
      <c r="B21" s="18" t="s">
        <v>23</v>
      </c>
      <c r="C21" s="16">
        <f t="shared" ref="C21:D21" si="4">SUM(C22:C26)</f>
        <v>217306.10162000003</v>
      </c>
      <c r="D21" s="16">
        <f t="shared" si="4"/>
        <v>99760.195619999984</v>
      </c>
      <c r="E21" s="16">
        <f t="shared" si="0"/>
        <v>45.907682700253474</v>
      </c>
      <c r="F21" s="16">
        <f t="shared" ref="F21" si="5">SUM(F22:F26)</f>
        <v>143205.88949</v>
      </c>
      <c r="G21" s="16">
        <f t="shared" si="2"/>
        <v>69.662076032819996</v>
      </c>
    </row>
    <row r="22" spans="1:7" x14ac:dyDescent="0.3">
      <c r="A22" s="11" t="s">
        <v>101</v>
      </c>
      <c r="B22" s="19" t="s">
        <v>24</v>
      </c>
      <c r="C22" s="17">
        <v>0</v>
      </c>
      <c r="D22" s="17">
        <v>0</v>
      </c>
      <c r="E22" s="17" t="e">
        <f t="shared" si="0"/>
        <v>#DIV/0!</v>
      </c>
      <c r="F22" s="23"/>
      <c r="G22" s="17" t="e">
        <f t="shared" si="2"/>
        <v>#DIV/0!</v>
      </c>
    </row>
    <row r="23" spans="1:7" x14ac:dyDescent="0.3">
      <c r="A23" s="22" t="s">
        <v>102</v>
      </c>
      <c r="B23" s="19" t="s">
        <v>25</v>
      </c>
      <c r="C23" s="23">
        <v>23872.9</v>
      </c>
      <c r="D23" s="23">
        <v>14727.32265</v>
      </c>
      <c r="E23" s="17">
        <f t="shared" si="0"/>
        <v>61.690547231379512</v>
      </c>
      <c r="F23" s="23">
        <v>17136.382149999998</v>
      </c>
      <c r="G23" s="17">
        <f t="shared" si="2"/>
        <v>85.941843039488958</v>
      </c>
    </row>
    <row r="24" spans="1:7" ht="28.8" x14ac:dyDescent="0.3">
      <c r="A24" s="22" t="s">
        <v>103</v>
      </c>
      <c r="B24" s="19" t="s">
        <v>26</v>
      </c>
      <c r="C24" s="23">
        <v>91969.276620000004</v>
      </c>
      <c r="D24" s="23">
        <v>70805.717999999993</v>
      </c>
      <c r="E24" s="17">
        <f t="shared" si="0"/>
        <v>76.988447231738149</v>
      </c>
      <c r="F24" s="23">
        <v>48897.922189999997</v>
      </c>
      <c r="G24" s="17">
        <f t="shared" si="2"/>
        <v>144.80312215491298</v>
      </c>
    </row>
    <row r="25" spans="1:7" x14ac:dyDescent="0.3">
      <c r="A25" s="22" t="s">
        <v>104</v>
      </c>
      <c r="B25" s="19" t="s">
        <v>27</v>
      </c>
      <c r="C25" s="23">
        <v>261</v>
      </c>
      <c r="D25" s="23">
        <v>24.12</v>
      </c>
      <c r="E25" s="17">
        <f t="shared" si="0"/>
        <v>9.2413793103448292</v>
      </c>
      <c r="F25" s="23">
        <v>119.518</v>
      </c>
      <c r="G25" s="17">
        <f t="shared" si="2"/>
        <v>20.181060593383425</v>
      </c>
    </row>
    <row r="26" spans="1:7" ht="28.8" x14ac:dyDescent="0.3">
      <c r="A26" s="22" t="s">
        <v>105</v>
      </c>
      <c r="B26" s="19" t="s">
        <v>28</v>
      </c>
      <c r="C26" s="23">
        <v>101202.925</v>
      </c>
      <c r="D26" s="23">
        <v>14203.034970000001</v>
      </c>
      <c r="E26" s="17">
        <f t="shared" si="0"/>
        <v>14.034213902414383</v>
      </c>
      <c r="F26" s="23">
        <v>77052.067150000003</v>
      </c>
      <c r="G26" s="17">
        <f t="shared" si="2"/>
        <v>18.433035602212264</v>
      </c>
    </row>
    <row r="27" spans="1:7" s="9" customFormat="1" x14ac:dyDescent="0.3">
      <c r="A27" s="21" t="s">
        <v>106</v>
      </c>
      <c r="B27" s="18" t="s">
        <v>29</v>
      </c>
      <c r="C27" s="13">
        <f>SUM(C28:C36)</f>
        <v>4983943.8563099997</v>
      </c>
      <c r="D27" s="13">
        <f>SUM(D28:D36)</f>
        <v>3412839.5133000002</v>
      </c>
      <c r="E27" s="13">
        <f t="shared" si="0"/>
        <v>68.476684563352805</v>
      </c>
      <c r="F27" s="13">
        <f t="shared" ref="F27" si="6">SUM(F28:F36)</f>
        <v>3151635.8358699996</v>
      </c>
      <c r="G27" s="13">
        <f t="shared" si="2"/>
        <v>108.2878762342127</v>
      </c>
    </row>
    <row r="28" spans="1:7" x14ac:dyDescent="0.3">
      <c r="A28" s="22" t="s">
        <v>107</v>
      </c>
      <c r="B28" s="19" t="s">
        <v>30</v>
      </c>
      <c r="C28" s="23">
        <v>169037.80034000002</v>
      </c>
      <c r="D28" s="23">
        <v>98112.479529999997</v>
      </c>
      <c r="E28" s="12">
        <f t="shared" si="0"/>
        <v>58.04173938175844</v>
      </c>
      <c r="F28" s="23">
        <v>69448.358129999993</v>
      </c>
      <c r="G28" s="17">
        <f t="shared" si="2"/>
        <v>141.27400873371806</v>
      </c>
    </row>
    <row r="29" spans="1:7" x14ac:dyDescent="0.3">
      <c r="A29" s="22" t="s">
        <v>108</v>
      </c>
      <c r="B29" s="19" t="s">
        <v>31</v>
      </c>
      <c r="C29" s="23">
        <v>1000</v>
      </c>
      <c r="D29" s="23">
        <v>933.26757999999995</v>
      </c>
      <c r="E29" s="12">
        <f t="shared" si="0"/>
        <v>93.326757999999998</v>
      </c>
      <c r="F29" s="23">
        <v>0</v>
      </c>
      <c r="G29" s="17">
        <v>270.5</v>
      </c>
    </row>
    <row r="30" spans="1:7" x14ac:dyDescent="0.3">
      <c r="A30" s="22" t="s">
        <v>109</v>
      </c>
      <c r="B30" s="19" t="s">
        <v>32</v>
      </c>
      <c r="C30" s="23">
        <v>1007033.76862</v>
      </c>
      <c r="D30" s="23">
        <v>778827.07973</v>
      </c>
      <c r="E30" s="12">
        <f t="shared" si="0"/>
        <v>77.338725274056543</v>
      </c>
      <c r="F30" s="23">
        <v>905112.45375999995</v>
      </c>
      <c r="G30" s="17">
        <f t="shared" si="2"/>
        <v>86.047548732161644</v>
      </c>
    </row>
    <row r="31" spans="1:7" x14ac:dyDescent="0.3">
      <c r="A31" s="22" t="s">
        <v>110</v>
      </c>
      <c r="B31" s="19" t="s">
        <v>33</v>
      </c>
      <c r="C31" s="23">
        <v>408311.93779</v>
      </c>
      <c r="D31" s="23">
        <v>151877.5858</v>
      </c>
      <c r="E31" s="12">
        <f t="shared" si="0"/>
        <v>37.196459800328583</v>
      </c>
      <c r="F31" s="23">
        <v>296683.06667000003</v>
      </c>
      <c r="G31" s="17">
        <f t="shared" si="2"/>
        <v>51.191861909979899</v>
      </c>
    </row>
    <row r="32" spans="1:7" x14ac:dyDescent="0.3">
      <c r="A32" s="22" t="s">
        <v>111</v>
      </c>
      <c r="B32" s="19" t="s">
        <v>34</v>
      </c>
      <c r="C32" s="23">
        <v>113614.07640999999</v>
      </c>
      <c r="D32" s="23">
        <v>75030.277090000003</v>
      </c>
      <c r="E32" s="12">
        <f t="shared" si="0"/>
        <v>66.039596026145261</v>
      </c>
      <c r="F32" s="23">
        <v>56176.016380000001</v>
      </c>
      <c r="G32" s="17">
        <f t="shared" si="2"/>
        <v>133.56282970024299</v>
      </c>
    </row>
    <row r="33" spans="1:7" x14ac:dyDescent="0.3">
      <c r="A33" s="22" t="s">
        <v>112</v>
      </c>
      <c r="B33" s="19" t="s">
        <v>35</v>
      </c>
      <c r="C33" s="23">
        <v>163211.19589999999</v>
      </c>
      <c r="D33" s="23">
        <v>48465.832979999999</v>
      </c>
      <c r="E33" s="12">
        <f t="shared" si="0"/>
        <v>29.695164423459751</v>
      </c>
      <c r="F33" s="23">
        <v>20681.639070000001</v>
      </c>
      <c r="G33" s="17">
        <f t="shared" si="2"/>
        <v>234.34232081877249</v>
      </c>
    </row>
    <row r="34" spans="1:7" x14ac:dyDescent="0.3">
      <c r="A34" s="22" t="s">
        <v>113</v>
      </c>
      <c r="B34" s="19" t="s">
        <v>36</v>
      </c>
      <c r="C34" s="23">
        <v>2044946.5449999999</v>
      </c>
      <c r="D34" s="23">
        <v>1223349.88411</v>
      </c>
      <c r="E34" s="12">
        <f t="shared" si="0"/>
        <v>59.823073962551923</v>
      </c>
      <c r="F34" s="23">
        <v>1057295.08898</v>
      </c>
      <c r="G34" s="17">
        <f t="shared" si="2"/>
        <v>115.70562436738425</v>
      </c>
    </row>
    <row r="35" spans="1:7" x14ac:dyDescent="0.3">
      <c r="A35" s="22" t="s">
        <v>114</v>
      </c>
      <c r="B35" s="19" t="s">
        <v>37</v>
      </c>
      <c r="C35" s="23">
        <v>47758.78314</v>
      </c>
      <c r="D35" s="23">
        <v>34834.906689999996</v>
      </c>
      <c r="E35" s="12">
        <f t="shared" si="0"/>
        <v>72.939267710998877</v>
      </c>
      <c r="F35" s="23">
        <v>23845.338469999999</v>
      </c>
      <c r="G35" s="17">
        <f t="shared" si="2"/>
        <v>146.08686194086133</v>
      </c>
    </row>
    <row r="36" spans="1:7" x14ac:dyDescent="0.3">
      <c r="A36" s="22" t="s">
        <v>115</v>
      </c>
      <c r="B36" s="19" t="s">
        <v>38</v>
      </c>
      <c r="C36" s="23">
        <v>1029029.74911</v>
      </c>
      <c r="D36" s="23">
        <v>1001408.19979</v>
      </c>
      <c r="E36" s="12">
        <f t="shared" si="0"/>
        <v>97.315767659400549</v>
      </c>
      <c r="F36" s="23">
        <v>722393.87440999993</v>
      </c>
      <c r="G36" s="17">
        <f t="shared" si="2"/>
        <v>138.62357299304057</v>
      </c>
    </row>
    <row r="37" spans="1:7" s="9" customFormat="1" x14ac:dyDescent="0.3">
      <c r="A37" s="21" t="s">
        <v>116</v>
      </c>
      <c r="B37" s="18" t="s">
        <v>39</v>
      </c>
      <c r="C37" s="13">
        <f t="shared" ref="C37:D37" si="7">SUM(C38:C41)</f>
        <v>2575062.02782</v>
      </c>
      <c r="D37" s="13">
        <f t="shared" si="7"/>
        <v>2136671.6622699997</v>
      </c>
      <c r="E37" s="13">
        <f t="shared" si="0"/>
        <v>82.975541528173068</v>
      </c>
      <c r="F37" s="13">
        <f t="shared" ref="F37" si="8">SUM(F38:F41)</f>
        <v>925689.34819000005</v>
      </c>
      <c r="G37" s="13">
        <f t="shared" si="2"/>
        <v>230.81951482404253</v>
      </c>
    </row>
    <row r="38" spans="1:7" x14ac:dyDescent="0.3">
      <c r="A38" s="22" t="s">
        <v>117</v>
      </c>
      <c r="B38" s="19" t="s">
        <v>40</v>
      </c>
      <c r="C38" s="23">
        <v>1358007.4933499999</v>
      </c>
      <c r="D38" s="23">
        <v>1352820.3781199998</v>
      </c>
      <c r="E38" s="12">
        <f t="shared" si="0"/>
        <v>99.618034859498138</v>
      </c>
      <c r="F38" s="23">
        <v>120090.77188</v>
      </c>
      <c r="G38" s="17">
        <f t="shared" si="2"/>
        <v>1126.4981954415261</v>
      </c>
    </row>
    <row r="39" spans="1:7" x14ac:dyDescent="0.3">
      <c r="A39" s="22" t="s">
        <v>118</v>
      </c>
      <c r="B39" s="19" t="s">
        <v>41</v>
      </c>
      <c r="C39" s="23">
        <v>685916.82079999999</v>
      </c>
      <c r="D39" s="23">
        <v>475435.14194999996</v>
      </c>
      <c r="E39" s="12">
        <f t="shared" si="0"/>
        <v>69.313818750718113</v>
      </c>
      <c r="F39" s="23">
        <v>521183.10498</v>
      </c>
      <c r="G39" s="17">
        <f t="shared" si="2"/>
        <v>91.222285873645973</v>
      </c>
    </row>
    <row r="40" spans="1:7" x14ac:dyDescent="0.3">
      <c r="A40" s="22" t="s">
        <v>119</v>
      </c>
      <c r="B40" s="19" t="s">
        <v>42</v>
      </c>
      <c r="C40" s="23">
        <v>469427.70367000002</v>
      </c>
      <c r="D40" s="23">
        <v>268985.58422000002</v>
      </c>
      <c r="E40" s="12">
        <f t="shared" si="0"/>
        <v>57.300747722612563</v>
      </c>
      <c r="F40" s="23">
        <v>249398.17066</v>
      </c>
      <c r="G40" s="17">
        <f t="shared" si="2"/>
        <v>107.85387218685865</v>
      </c>
    </row>
    <row r="41" spans="1:7" ht="28.8" x14ac:dyDescent="0.3">
      <c r="A41" s="22" t="s">
        <v>120</v>
      </c>
      <c r="B41" s="19" t="s">
        <v>43</v>
      </c>
      <c r="C41" s="23">
        <v>61710.01</v>
      </c>
      <c r="D41" s="23">
        <v>39430.557979999998</v>
      </c>
      <c r="E41" s="12">
        <f t="shared" si="0"/>
        <v>63.896534743714994</v>
      </c>
      <c r="F41" s="23">
        <v>35017.300670000004</v>
      </c>
      <c r="G41" s="17">
        <f t="shared" si="2"/>
        <v>112.60307683790407</v>
      </c>
    </row>
    <row r="42" spans="1:7" s="9" customFormat="1" x14ac:dyDescent="0.3">
      <c r="A42" s="21" t="s">
        <v>121</v>
      </c>
      <c r="B42" s="18" t="s">
        <v>44</v>
      </c>
      <c r="C42" s="13">
        <f t="shared" ref="C42:D42" si="9">SUM(C43:C44)</f>
        <v>83630.571530000001</v>
      </c>
      <c r="D42" s="13">
        <f t="shared" si="9"/>
        <v>54702.971340000004</v>
      </c>
      <c r="E42" s="13">
        <f t="shared" si="0"/>
        <v>65.410256487816682</v>
      </c>
      <c r="F42" s="13">
        <f t="shared" ref="F42" si="10">SUM(F43:F44)</f>
        <v>94059.196079999994</v>
      </c>
      <c r="G42" s="13">
        <f t="shared" si="2"/>
        <v>58.15802560493244</v>
      </c>
    </row>
    <row r="43" spans="1:7" ht="28.8" x14ac:dyDescent="0.3">
      <c r="A43" s="22" t="s">
        <v>122</v>
      </c>
      <c r="B43" s="19" t="s">
        <v>45</v>
      </c>
      <c r="C43" s="23">
        <v>12252.183529999998</v>
      </c>
      <c r="D43" s="23">
        <v>3291.4426400000002</v>
      </c>
      <c r="E43" s="12">
        <f t="shared" si="0"/>
        <v>26.864131050116587</v>
      </c>
      <c r="F43" s="23">
        <v>3457.0010600000001</v>
      </c>
      <c r="G43" s="17">
        <f t="shared" si="2"/>
        <v>95.210923655314133</v>
      </c>
    </row>
    <row r="44" spans="1:7" x14ac:dyDescent="0.3">
      <c r="A44" s="22" t="s">
        <v>123</v>
      </c>
      <c r="B44" s="19" t="s">
        <v>46</v>
      </c>
      <c r="C44" s="23">
        <v>71378.388000000006</v>
      </c>
      <c r="D44" s="23">
        <v>51411.528700000003</v>
      </c>
      <c r="E44" s="12">
        <f t="shared" si="0"/>
        <v>72.02674386538402</v>
      </c>
      <c r="F44" s="23">
        <v>90602.195019999999</v>
      </c>
      <c r="G44" s="17">
        <f t="shared" si="2"/>
        <v>56.74424189022259</v>
      </c>
    </row>
    <row r="45" spans="1:7" s="9" customFormat="1" x14ac:dyDescent="0.3">
      <c r="A45" s="21" t="s">
        <v>124</v>
      </c>
      <c r="B45" s="18" t="s">
        <v>47</v>
      </c>
      <c r="C45" s="15">
        <f t="shared" ref="C45:D45" si="11">SUM(C46:C53)</f>
        <v>7223234.3474900005</v>
      </c>
      <c r="D45" s="15">
        <f t="shared" si="11"/>
        <v>5555151.2298200009</v>
      </c>
      <c r="E45" s="15">
        <f t="shared" si="0"/>
        <v>76.906700829253296</v>
      </c>
      <c r="F45" s="15">
        <f t="shared" ref="F45" si="12">SUM(F46:F53)</f>
        <v>4759633.9888599999</v>
      </c>
      <c r="G45" s="15">
        <f t="shared" si="2"/>
        <v>116.71383225731059</v>
      </c>
    </row>
    <row r="46" spans="1:7" x14ac:dyDescent="0.3">
      <c r="A46" s="22" t="s">
        <v>125</v>
      </c>
      <c r="B46" s="19" t="s">
        <v>48</v>
      </c>
      <c r="C46" s="23">
        <v>1844067.6234899999</v>
      </c>
      <c r="D46" s="23">
        <v>1496459.47642</v>
      </c>
      <c r="E46" s="14">
        <f t="shared" si="0"/>
        <v>81.149924078590331</v>
      </c>
      <c r="F46" s="23">
        <v>1084683.1209800001</v>
      </c>
      <c r="G46" s="17">
        <f t="shared" si="2"/>
        <v>137.96282503852038</v>
      </c>
    </row>
    <row r="47" spans="1:7" x14ac:dyDescent="0.3">
      <c r="A47" s="22" t="s">
        <v>126</v>
      </c>
      <c r="B47" s="19" t="s">
        <v>49</v>
      </c>
      <c r="C47" s="23">
        <v>4053735.0273600002</v>
      </c>
      <c r="D47" s="23">
        <v>3083273.4452900002</v>
      </c>
      <c r="E47" s="14">
        <f t="shared" si="0"/>
        <v>76.060063730854793</v>
      </c>
      <c r="F47" s="23">
        <v>2748010.52141</v>
      </c>
      <c r="G47" s="17">
        <f t="shared" si="2"/>
        <v>112.20020524914065</v>
      </c>
    </row>
    <row r="48" spans="1:7" x14ac:dyDescent="0.3">
      <c r="A48" s="22" t="s">
        <v>127</v>
      </c>
      <c r="B48" s="19" t="s">
        <v>50</v>
      </c>
      <c r="C48" s="23">
        <v>583844.86747000006</v>
      </c>
      <c r="D48" s="23">
        <v>448555.14058999997</v>
      </c>
      <c r="E48" s="14">
        <f t="shared" si="0"/>
        <v>76.827795461103079</v>
      </c>
      <c r="F48" s="23">
        <v>436053.10531000001</v>
      </c>
      <c r="G48" s="17">
        <f t="shared" si="2"/>
        <v>102.86709006947949</v>
      </c>
    </row>
    <row r="49" spans="1:7" x14ac:dyDescent="0.3">
      <c r="A49" s="22" t="s">
        <v>128</v>
      </c>
      <c r="B49" s="19" t="s">
        <v>51</v>
      </c>
      <c r="C49" s="23">
        <v>464378.36524000001</v>
      </c>
      <c r="D49" s="23">
        <v>334010.09855</v>
      </c>
      <c r="E49" s="14">
        <f t="shared" si="0"/>
        <v>71.92628329646169</v>
      </c>
      <c r="F49" s="23">
        <v>314238.38400000002</v>
      </c>
      <c r="G49" s="17">
        <f t="shared" si="2"/>
        <v>106.29194762852394</v>
      </c>
    </row>
    <row r="50" spans="1:7" ht="28.8" x14ac:dyDescent="0.3">
      <c r="A50" s="22" t="s">
        <v>129</v>
      </c>
      <c r="B50" s="19" t="s">
        <v>52</v>
      </c>
      <c r="C50" s="23">
        <v>29737.200000000001</v>
      </c>
      <c r="D50" s="23">
        <v>21636.39171</v>
      </c>
      <c r="E50" s="14">
        <f t="shared" si="0"/>
        <v>72.758671663774663</v>
      </c>
      <c r="F50" s="23">
        <v>16845.877680000001</v>
      </c>
      <c r="G50" s="17">
        <f t="shared" si="2"/>
        <v>128.43730745882988</v>
      </c>
    </row>
    <row r="51" spans="1:7" x14ac:dyDescent="0.3">
      <c r="A51" s="22" t="s">
        <v>130</v>
      </c>
      <c r="B51" s="19" t="s">
        <v>53</v>
      </c>
      <c r="C51" s="23">
        <v>762.2</v>
      </c>
      <c r="D51" s="23">
        <v>273.60000000000002</v>
      </c>
      <c r="E51" s="14">
        <f t="shared" si="0"/>
        <v>35.896090265022309</v>
      </c>
      <c r="F51" s="23">
        <v>295.7</v>
      </c>
      <c r="G51" s="17">
        <v>0</v>
      </c>
    </row>
    <row r="52" spans="1:7" x14ac:dyDescent="0.3">
      <c r="A52" s="22" t="s">
        <v>131</v>
      </c>
      <c r="B52" s="19" t="s">
        <v>54</v>
      </c>
      <c r="C52" s="23">
        <v>31908.720000000001</v>
      </c>
      <c r="D52" s="23">
        <v>23450.712</v>
      </c>
      <c r="E52" s="14">
        <f t="shared" si="0"/>
        <v>73.493114107993037</v>
      </c>
      <c r="F52" s="23">
        <v>21524.105489999998</v>
      </c>
      <c r="G52" s="17">
        <f t="shared" si="2"/>
        <v>108.95092486373055</v>
      </c>
    </row>
    <row r="53" spans="1:7" x14ac:dyDescent="0.3">
      <c r="A53" s="22" t="s">
        <v>132</v>
      </c>
      <c r="B53" s="19" t="s">
        <v>55</v>
      </c>
      <c r="C53" s="23">
        <v>214800.34393</v>
      </c>
      <c r="D53" s="23">
        <v>147492.36525999999</v>
      </c>
      <c r="E53" s="14">
        <f t="shared" si="0"/>
        <v>68.664864572128153</v>
      </c>
      <c r="F53" s="23">
        <v>137983.17399000001</v>
      </c>
      <c r="G53" s="17">
        <f t="shared" si="2"/>
        <v>106.89155858285237</v>
      </c>
    </row>
    <row r="54" spans="1:7" s="9" customFormat="1" x14ac:dyDescent="0.3">
      <c r="A54" s="21" t="s">
        <v>133</v>
      </c>
      <c r="B54" s="18" t="s">
        <v>56</v>
      </c>
      <c r="C54" s="13">
        <f t="shared" ref="C54:D54" si="13">SUM(C55:C57)</f>
        <v>894161.38121000002</v>
      </c>
      <c r="D54" s="13">
        <f t="shared" si="13"/>
        <v>579115.72062000015</v>
      </c>
      <c r="E54" s="13">
        <f t="shared" si="0"/>
        <v>64.76635345583</v>
      </c>
      <c r="F54" s="13">
        <f t="shared" ref="F54" si="14">SUM(F55:F57)</f>
        <v>524801.14807</v>
      </c>
      <c r="G54" s="13">
        <f t="shared" si="2"/>
        <v>110.34955292109146</v>
      </c>
    </row>
    <row r="55" spans="1:7" x14ac:dyDescent="0.3">
      <c r="A55" s="22" t="s">
        <v>134</v>
      </c>
      <c r="B55" s="19" t="s">
        <v>57</v>
      </c>
      <c r="C55" s="23">
        <v>857618.38478999992</v>
      </c>
      <c r="D55" s="23">
        <v>553598.40894000011</v>
      </c>
      <c r="E55" s="12">
        <f t="shared" si="0"/>
        <v>64.550669477025792</v>
      </c>
      <c r="F55" s="23">
        <v>502625.97070999997</v>
      </c>
      <c r="G55" s="17">
        <f t="shared" si="2"/>
        <v>110.14122651839845</v>
      </c>
    </row>
    <row r="56" spans="1:7" x14ac:dyDescent="0.3">
      <c r="A56" s="22" t="s">
        <v>135</v>
      </c>
      <c r="B56" s="19" t="s">
        <v>165</v>
      </c>
      <c r="C56" s="23">
        <v>2518.5129999999999</v>
      </c>
      <c r="D56" s="23">
        <v>2094.5957899999999</v>
      </c>
      <c r="E56" s="12">
        <f t="shared" si="0"/>
        <v>83.167956250374715</v>
      </c>
      <c r="F56" s="23">
        <v>1751.3636200000001</v>
      </c>
      <c r="G56" s="17">
        <f t="shared" si="2"/>
        <v>119.59799587478012</v>
      </c>
    </row>
    <row r="57" spans="1:7" x14ac:dyDescent="0.3">
      <c r="A57" s="22" t="s">
        <v>136</v>
      </c>
      <c r="B57" s="19" t="s">
        <v>58</v>
      </c>
      <c r="C57" s="23">
        <v>34024.483420000004</v>
      </c>
      <c r="D57" s="23">
        <v>23422.715889999999</v>
      </c>
      <c r="E57" s="12">
        <f t="shared" si="0"/>
        <v>68.840768574995749</v>
      </c>
      <c r="F57" s="23">
        <v>20423.813739999998</v>
      </c>
      <c r="G57" s="17">
        <f t="shared" si="2"/>
        <v>114.68336025865071</v>
      </c>
    </row>
    <row r="58" spans="1:7" s="9" customFormat="1" x14ac:dyDescent="0.3">
      <c r="A58" s="21" t="s">
        <v>137</v>
      </c>
      <c r="B58" s="18" t="s">
        <v>59</v>
      </c>
      <c r="C58" s="13">
        <f t="shared" ref="C58:D58" si="15">SUM(C59:C64)</f>
        <v>2017226.8093999999</v>
      </c>
      <c r="D58" s="13">
        <f t="shared" si="15"/>
        <v>1418800.9139099999</v>
      </c>
      <c r="E58" s="13">
        <f t="shared" si="0"/>
        <v>70.334228520986457</v>
      </c>
      <c r="F58" s="13">
        <f t="shared" ref="F58" si="16">SUM(F59:F64)</f>
        <v>1430725.6039700001</v>
      </c>
      <c r="G58" s="13">
        <f t="shared" si="2"/>
        <v>99.16652850645076</v>
      </c>
    </row>
    <row r="59" spans="1:7" x14ac:dyDescent="0.3">
      <c r="A59" s="22" t="s">
        <v>138</v>
      </c>
      <c r="B59" s="19" t="s">
        <v>60</v>
      </c>
      <c r="C59" s="23">
        <v>370699.91157999996</v>
      </c>
      <c r="D59" s="23">
        <v>239409.353</v>
      </c>
      <c r="E59" s="12">
        <f t="shared" si="0"/>
        <v>64.583061803167865</v>
      </c>
      <c r="F59" s="23">
        <v>242544.03871000002</v>
      </c>
      <c r="G59" s="17">
        <f t="shared" si="2"/>
        <v>98.707580806078667</v>
      </c>
    </row>
    <row r="60" spans="1:7" x14ac:dyDescent="0.3">
      <c r="A60" s="22" t="s">
        <v>139</v>
      </c>
      <c r="B60" s="19" t="s">
        <v>61</v>
      </c>
      <c r="C60" s="23">
        <v>284674.81599999999</v>
      </c>
      <c r="D60" s="23">
        <v>179298.05580999999</v>
      </c>
      <c r="E60" s="12">
        <f t="shared" si="0"/>
        <v>62.983462439473392</v>
      </c>
      <c r="F60" s="23">
        <v>166622.51824999999</v>
      </c>
      <c r="G60" s="17">
        <f t="shared" si="2"/>
        <v>107.6073376474731</v>
      </c>
    </row>
    <row r="61" spans="1:7" x14ac:dyDescent="0.3">
      <c r="A61" s="22" t="s">
        <v>140</v>
      </c>
      <c r="B61" s="19" t="s">
        <v>62</v>
      </c>
      <c r="C61" s="23">
        <v>2904.7</v>
      </c>
      <c r="D61" s="23">
        <v>2147.3379799999998</v>
      </c>
      <c r="E61" s="12">
        <f t="shared" si="0"/>
        <v>73.92632561021793</v>
      </c>
      <c r="F61" s="23">
        <v>2000.81377</v>
      </c>
      <c r="G61" s="17">
        <f t="shared" si="2"/>
        <v>107.32323078724113</v>
      </c>
    </row>
    <row r="62" spans="1:7" x14ac:dyDescent="0.3">
      <c r="A62" s="22" t="s">
        <v>164</v>
      </c>
      <c r="B62" s="19" t="s">
        <v>63</v>
      </c>
      <c r="C62" s="23">
        <v>570.54</v>
      </c>
      <c r="D62" s="23">
        <v>543</v>
      </c>
      <c r="E62" s="12">
        <f t="shared" si="0"/>
        <v>95.172994005678831</v>
      </c>
      <c r="F62" s="23">
        <v>0</v>
      </c>
      <c r="G62" s="17">
        <v>0</v>
      </c>
    </row>
    <row r="63" spans="1:7" ht="28.8" x14ac:dyDescent="0.3">
      <c r="A63" s="22" t="s">
        <v>141</v>
      </c>
      <c r="B63" s="19" t="s">
        <v>64</v>
      </c>
      <c r="C63" s="23">
        <v>25218.3</v>
      </c>
      <c r="D63" s="23">
        <v>18519.241000000002</v>
      </c>
      <c r="E63" s="12">
        <f t="shared" si="0"/>
        <v>73.435723264454793</v>
      </c>
      <c r="F63" s="25">
        <v>15606.006170000001</v>
      </c>
      <c r="G63" s="17">
        <v>4898.8999999999996</v>
      </c>
    </row>
    <row r="64" spans="1:7" x14ac:dyDescent="0.3">
      <c r="A64" s="22" t="s">
        <v>142</v>
      </c>
      <c r="B64" s="19" t="s">
        <v>65</v>
      </c>
      <c r="C64" s="23">
        <v>1333158.5418199999</v>
      </c>
      <c r="D64" s="23">
        <v>978883.92611999996</v>
      </c>
      <c r="E64" s="12">
        <f t="shared" si="0"/>
        <v>73.425920129773033</v>
      </c>
      <c r="F64" s="32">
        <v>1003952.22707</v>
      </c>
      <c r="G64" s="17">
        <f t="shared" si="2"/>
        <v>97.503038463975429</v>
      </c>
    </row>
    <row r="65" spans="1:7" s="9" customFormat="1" x14ac:dyDescent="0.3">
      <c r="A65" s="21" t="s">
        <v>143</v>
      </c>
      <c r="B65" s="18" t="s">
        <v>66</v>
      </c>
      <c r="C65" s="13">
        <f t="shared" ref="C65:D65" si="17">SUM(C66:C70)</f>
        <v>6362136.4157700008</v>
      </c>
      <c r="D65" s="13">
        <f t="shared" si="17"/>
        <v>4648449.2188100005</v>
      </c>
      <c r="E65" s="13">
        <f t="shared" si="0"/>
        <v>73.064280848926202</v>
      </c>
      <c r="F65" s="13">
        <f t="shared" ref="F65" si="18">SUM(F66:F70)</f>
        <v>4102552.1371800005</v>
      </c>
      <c r="G65" s="13">
        <f t="shared" si="2"/>
        <v>113.30628017332735</v>
      </c>
    </row>
    <row r="66" spans="1:7" x14ac:dyDescent="0.3">
      <c r="A66" s="22" t="s">
        <v>144</v>
      </c>
      <c r="B66" s="19" t="s">
        <v>67</v>
      </c>
      <c r="C66" s="23">
        <v>138270.12904</v>
      </c>
      <c r="D66" s="23">
        <v>97014.039599999989</v>
      </c>
      <c r="E66" s="12">
        <f t="shared" si="0"/>
        <v>70.162688263590837</v>
      </c>
      <c r="F66" s="23">
        <v>101460.09664</v>
      </c>
      <c r="G66" s="17">
        <f t="shared" si="2"/>
        <v>95.617925482788095</v>
      </c>
    </row>
    <row r="67" spans="1:7" x14ac:dyDescent="0.3">
      <c r="A67" s="22" t="s">
        <v>145</v>
      </c>
      <c r="B67" s="19" t="s">
        <v>68</v>
      </c>
      <c r="C67" s="23">
        <v>301036.21299999999</v>
      </c>
      <c r="D67" s="23">
        <v>235533.33019000001</v>
      </c>
      <c r="E67" s="12">
        <f t="shared" si="0"/>
        <v>78.240862733016115</v>
      </c>
      <c r="F67" s="23">
        <v>194144.17791</v>
      </c>
      <c r="G67" s="17">
        <f t="shared" si="2"/>
        <v>121.31877078445635</v>
      </c>
    </row>
    <row r="68" spans="1:7" x14ac:dyDescent="0.3">
      <c r="A68" s="22" t="s">
        <v>146</v>
      </c>
      <c r="B68" s="19" t="s">
        <v>69</v>
      </c>
      <c r="C68" s="23">
        <v>4292803.45101</v>
      </c>
      <c r="D68" s="23">
        <v>3204229.8850799999</v>
      </c>
      <c r="E68" s="12">
        <f t="shared" si="0"/>
        <v>74.641895946252021</v>
      </c>
      <c r="F68" s="23">
        <v>3089800.90515</v>
      </c>
      <c r="G68" s="17">
        <f t="shared" si="2"/>
        <v>103.70344185411018</v>
      </c>
    </row>
    <row r="69" spans="1:7" x14ac:dyDescent="0.3">
      <c r="A69" s="22" t="s">
        <v>147</v>
      </c>
      <c r="B69" s="19" t="s">
        <v>70</v>
      </c>
      <c r="C69" s="23">
        <v>1448127.2069999999</v>
      </c>
      <c r="D69" s="23">
        <v>965157.52384000004</v>
      </c>
      <c r="E69" s="12">
        <f t="shared" si="0"/>
        <v>66.648670032203881</v>
      </c>
      <c r="F69" s="23">
        <v>578521.68519000011</v>
      </c>
      <c r="G69" s="17">
        <f t="shared" si="2"/>
        <v>166.83169335701214</v>
      </c>
    </row>
    <row r="70" spans="1:7" x14ac:dyDescent="0.3">
      <c r="A70" s="22" t="s">
        <v>148</v>
      </c>
      <c r="B70" s="19" t="s">
        <v>71</v>
      </c>
      <c r="C70" s="23">
        <v>181899.41571999999</v>
      </c>
      <c r="D70" s="23">
        <v>146514.44010000001</v>
      </c>
      <c r="E70" s="12">
        <f t="shared" si="0"/>
        <v>80.546954766216231</v>
      </c>
      <c r="F70" s="23">
        <v>138625.27228999999</v>
      </c>
      <c r="G70" s="17">
        <f t="shared" si="2"/>
        <v>105.69100257094254</v>
      </c>
    </row>
    <row r="71" spans="1:7" s="9" customFormat="1" x14ac:dyDescent="0.3">
      <c r="A71" s="21" t="s">
        <v>149</v>
      </c>
      <c r="B71" s="18" t="s">
        <v>72</v>
      </c>
      <c r="C71" s="13">
        <f t="shared" ref="C71:D71" si="19">SUM(C72:C75)</f>
        <v>347902.43446000002</v>
      </c>
      <c r="D71" s="13">
        <f t="shared" si="19"/>
        <v>226083.47932000001</v>
      </c>
      <c r="E71" s="13">
        <f t="shared" si="0"/>
        <v>64.984736215174109</v>
      </c>
      <c r="F71" s="13">
        <f t="shared" ref="F71" si="20">SUM(F72:F75)</f>
        <v>171672.31237999999</v>
      </c>
      <c r="G71" s="13">
        <f t="shared" si="2"/>
        <v>131.69478303499508</v>
      </c>
    </row>
    <row r="72" spans="1:7" x14ac:dyDescent="0.3">
      <c r="A72" s="22" t="s">
        <v>150</v>
      </c>
      <c r="B72" s="19" t="s">
        <v>73</v>
      </c>
      <c r="C72" s="23">
        <v>117848.82825000001</v>
      </c>
      <c r="D72" s="23">
        <v>86763.15036</v>
      </c>
      <c r="E72" s="12">
        <f t="shared" si="0"/>
        <v>73.622412414609641</v>
      </c>
      <c r="F72" s="23">
        <v>42836.531729999995</v>
      </c>
      <c r="G72" s="17">
        <f t="shared" ref="G72:G81" si="21">D72/F72*100</f>
        <v>202.5447599419833</v>
      </c>
    </row>
    <row r="73" spans="1:7" x14ac:dyDescent="0.3">
      <c r="A73" s="22" t="s">
        <v>151</v>
      </c>
      <c r="B73" s="19" t="s">
        <v>74</v>
      </c>
      <c r="C73" s="23">
        <v>88590.006880000001</v>
      </c>
      <c r="D73" s="23">
        <v>39687.706159999994</v>
      </c>
      <c r="E73" s="12">
        <f t="shared" ref="E73:E85" si="22">D73/C73*100</f>
        <v>44.799303620959371</v>
      </c>
      <c r="F73" s="23">
        <v>26655.99397</v>
      </c>
      <c r="G73" s="17">
        <v>16.3</v>
      </c>
    </row>
    <row r="74" spans="1:7" x14ac:dyDescent="0.3">
      <c r="A74" s="22" t="s">
        <v>152</v>
      </c>
      <c r="B74" s="19" t="s">
        <v>75</v>
      </c>
      <c r="C74" s="23">
        <v>78416.599659999993</v>
      </c>
      <c r="D74" s="23">
        <v>46956.087350000002</v>
      </c>
      <c r="E74" s="12">
        <f t="shared" si="22"/>
        <v>59.880290083468289</v>
      </c>
      <c r="F74" s="23">
        <v>50845.770939999995</v>
      </c>
      <c r="G74" s="17">
        <f t="shared" si="21"/>
        <v>92.350035178756613</v>
      </c>
    </row>
    <row r="75" spans="1:7" x14ac:dyDescent="0.3">
      <c r="A75" s="22" t="s">
        <v>153</v>
      </c>
      <c r="B75" s="19" t="s">
        <v>76</v>
      </c>
      <c r="C75" s="23">
        <v>63046.999670000005</v>
      </c>
      <c r="D75" s="23">
        <v>52676.535450000003</v>
      </c>
      <c r="E75" s="12">
        <f t="shared" si="22"/>
        <v>83.551216910747556</v>
      </c>
      <c r="F75" s="23">
        <v>51334.015740000003</v>
      </c>
      <c r="G75" s="17">
        <f t="shared" si="21"/>
        <v>102.61526337000339</v>
      </c>
    </row>
    <row r="76" spans="1:7" s="9" customFormat="1" x14ac:dyDescent="0.3">
      <c r="A76" s="21" t="s">
        <v>154</v>
      </c>
      <c r="B76" s="18" t="s">
        <v>77</v>
      </c>
      <c r="C76" s="13">
        <f t="shared" ref="C76:D76" si="23">SUM(C77:C79)</f>
        <v>141141.21480000002</v>
      </c>
      <c r="D76" s="13">
        <f t="shared" si="23"/>
        <v>90764.719160000008</v>
      </c>
      <c r="E76" s="13">
        <f t="shared" si="22"/>
        <v>64.307735546002959</v>
      </c>
      <c r="F76" s="13">
        <f t="shared" ref="F76" si="24">SUM(F77:F79)</f>
        <v>73338.791729999997</v>
      </c>
      <c r="G76" s="13">
        <f t="shared" si="21"/>
        <v>123.76085972912443</v>
      </c>
    </row>
    <row r="77" spans="1:7" x14ac:dyDescent="0.3">
      <c r="A77" s="22" t="s">
        <v>155</v>
      </c>
      <c r="B77" s="19" t="s">
        <v>78</v>
      </c>
      <c r="C77" s="23">
        <v>71055.8</v>
      </c>
      <c r="D77" s="23">
        <v>48140.487500000003</v>
      </c>
      <c r="E77" s="12">
        <f t="shared" si="22"/>
        <v>67.750257544071005</v>
      </c>
      <c r="F77" s="23">
        <v>34366.419990000002</v>
      </c>
      <c r="G77" s="17">
        <f t="shared" si="21"/>
        <v>140.08001855883739</v>
      </c>
    </row>
    <row r="78" spans="1:7" x14ac:dyDescent="0.3">
      <c r="A78" s="22" t="s">
        <v>156</v>
      </c>
      <c r="B78" s="19" t="s">
        <v>79</v>
      </c>
      <c r="C78" s="23">
        <v>49201.8148</v>
      </c>
      <c r="D78" s="23">
        <v>35090.209009999999</v>
      </c>
      <c r="E78" s="12">
        <f t="shared" si="22"/>
        <v>71.318932345560555</v>
      </c>
      <c r="F78" s="23">
        <v>29999.46485</v>
      </c>
      <c r="G78" s="17">
        <f t="shared" si="21"/>
        <v>116.9694499067039</v>
      </c>
    </row>
    <row r="79" spans="1:7" x14ac:dyDescent="0.3">
      <c r="A79" s="22" t="s">
        <v>157</v>
      </c>
      <c r="B79" s="19" t="s">
        <v>80</v>
      </c>
      <c r="C79" s="23">
        <v>20883.599999999999</v>
      </c>
      <c r="D79" s="23">
        <v>7534.0226500000008</v>
      </c>
      <c r="E79" s="12">
        <f t="shared" si="22"/>
        <v>36.076263910436907</v>
      </c>
      <c r="F79" s="23">
        <v>8972.9068900000002</v>
      </c>
      <c r="G79" s="17">
        <f t="shared" si="21"/>
        <v>83.964123804699369</v>
      </c>
    </row>
    <row r="80" spans="1:7" s="9" customFormat="1" ht="28.8" x14ac:dyDescent="0.3">
      <c r="A80" s="21" t="s">
        <v>158</v>
      </c>
      <c r="B80" s="18" t="s">
        <v>81</v>
      </c>
      <c r="C80" s="13">
        <f t="shared" ref="C80:D80" si="25">C81</f>
        <v>266262.28687999997</v>
      </c>
      <c r="D80" s="13">
        <f t="shared" si="25"/>
        <v>150451.61318000001</v>
      </c>
      <c r="E80" s="13">
        <f t="shared" si="22"/>
        <v>56.505040553417196</v>
      </c>
      <c r="F80" s="13">
        <f t="shared" ref="F80" si="26">F81</f>
        <v>109589.47027999999</v>
      </c>
      <c r="G80" s="13">
        <f t="shared" si="21"/>
        <v>137.28655937071113</v>
      </c>
    </row>
    <row r="81" spans="1:7" ht="28.8" x14ac:dyDescent="0.3">
      <c r="A81" s="22" t="s">
        <v>159</v>
      </c>
      <c r="B81" s="19" t="s">
        <v>82</v>
      </c>
      <c r="C81" s="23">
        <v>266262.28687999997</v>
      </c>
      <c r="D81" s="23">
        <v>150451.61318000001</v>
      </c>
      <c r="E81" s="12">
        <f t="shared" si="22"/>
        <v>56.505040553417196</v>
      </c>
      <c r="F81" s="23">
        <v>109589.47027999999</v>
      </c>
      <c r="G81" s="17">
        <f t="shared" si="21"/>
        <v>137.28655937071113</v>
      </c>
    </row>
    <row r="82" spans="1:7" s="9" customFormat="1" ht="43.2" x14ac:dyDescent="0.3">
      <c r="A82" s="21" t="s">
        <v>160</v>
      </c>
      <c r="B82" s="18" t="s">
        <v>83</v>
      </c>
      <c r="C82" s="13">
        <f t="shared" ref="C82:D82" si="27">SUM(C83:C85)</f>
        <v>115278307.77</v>
      </c>
      <c r="D82" s="13">
        <f t="shared" si="27"/>
        <v>0</v>
      </c>
      <c r="E82" s="13">
        <f t="shared" si="22"/>
        <v>0</v>
      </c>
      <c r="F82" s="13">
        <f t="shared" ref="F82" si="28">SUM(F83:F85)</f>
        <v>0</v>
      </c>
      <c r="G82" s="13">
        <v>0</v>
      </c>
    </row>
    <row r="83" spans="1:7" ht="43.2" x14ac:dyDescent="0.3">
      <c r="A83" s="22" t="s">
        <v>161</v>
      </c>
      <c r="B83" s="19" t="s">
        <v>84</v>
      </c>
      <c r="C83" s="23">
        <v>0</v>
      </c>
      <c r="D83" s="23">
        <v>0</v>
      </c>
      <c r="E83" s="12">
        <v>0</v>
      </c>
      <c r="F83" s="23">
        <v>0</v>
      </c>
      <c r="G83" s="17">
        <v>0</v>
      </c>
    </row>
    <row r="84" spans="1:7" x14ac:dyDescent="0.3">
      <c r="A84" s="22" t="s">
        <v>162</v>
      </c>
      <c r="B84" s="19" t="s">
        <v>85</v>
      </c>
      <c r="C84" s="23">
        <v>111009387.77</v>
      </c>
      <c r="D84" s="23">
        <v>0</v>
      </c>
      <c r="E84" s="12">
        <f t="shared" si="22"/>
        <v>0</v>
      </c>
      <c r="F84" s="23">
        <v>0</v>
      </c>
      <c r="G84" s="17">
        <v>0</v>
      </c>
    </row>
    <row r="85" spans="1:7" x14ac:dyDescent="0.3">
      <c r="A85" s="22" t="s">
        <v>163</v>
      </c>
      <c r="B85" s="19" t="s">
        <v>86</v>
      </c>
      <c r="C85" s="23">
        <v>4268920</v>
      </c>
      <c r="D85" s="23">
        <v>0</v>
      </c>
      <c r="E85" s="12">
        <f t="shared" si="22"/>
        <v>0</v>
      </c>
      <c r="F85" s="23">
        <v>0</v>
      </c>
      <c r="G85" s="17">
        <v>0</v>
      </c>
    </row>
  </sheetData>
  <mergeCells count="4">
    <mergeCell ref="A1:G1"/>
    <mergeCell ref="A2:G2"/>
    <mergeCell ref="A3:G3"/>
    <mergeCell ref="A4:D4"/>
  </mergeCells>
  <phoneticPr fontId="7" type="noConversion"/>
  <pageMargins left="0.17" right="0.17" top="0.17" bottom="0.16" header="0.17" footer="0.16"/>
  <pageSetup paperSize="9" scale="68" fitToHeight="2" orientation="portrait" r:id="rId1"/>
  <headerFooter alignWithMargins="0">
    <oddFooter xml:space="preserve">&amp;C&amp;"Times New Roman,обычный"&amp;8&amp;P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Республиканский</vt:lpstr>
      <vt:lpstr>Консолидированный</vt:lpstr>
      <vt:lpstr>Консолидированный!Заголовки_для_печати</vt:lpstr>
      <vt:lpstr>Республиканский!Заголовки_для_печати</vt:lpstr>
      <vt:lpstr>Консолидированный!Область_печати</vt:lpstr>
      <vt:lpstr>Республиканский!Область_печати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2017-05-31T07:23:08Z</cp:lastPrinted>
  <dcterms:created xsi:type="dcterms:W3CDTF">2006-09-16T00:00:00Z</dcterms:created>
  <dcterms:modified xsi:type="dcterms:W3CDTF">2018-11-01T11:31:19Z</dcterms:modified>
</cp:coreProperties>
</file>