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38" yWindow="125" windowWidth="14826" windowHeight="8014" activeTab="1"/>
  </bookViews>
  <sheets>
    <sheet name="Республиканский" sheetId="4" r:id="rId1"/>
    <sheet name="Консолидированный" sheetId="9" r:id="rId2"/>
  </sheets>
  <externalReferences>
    <externalReference r:id="rId3"/>
  </externalReferences>
  <definedNames>
    <definedName name="Svod0306" localSheetId="1">#REF!</definedName>
    <definedName name="Svod0306">#REF!</definedName>
    <definedName name="XDO_?AM_MM?" localSheetId="1">#REF!</definedName>
    <definedName name="XDO_?AM_MM?">#REF!</definedName>
    <definedName name="XDO_?AM_MM_2?" localSheetId="1">#REF!</definedName>
    <definedName name="XDO_?AM_MM_2?">#REF!</definedName>
    <definedName name="XDO_?AM_MM_3?" localSheetId="1">#REF!</definedName>
    <definedName name="XDO_?AM_MM_3?">#REF!</definedName>
    <definedName name="XDO_?AM_YY?" localSheetId="1">#REF!</definedName>
    <definedName name="XDO_?AM_YY?">#REF!</definedName>
    <definedName name="XDO_?AM_YY_2?" localSheetId="1">#REF!</definedName>
    <definedName name="XDO_?AM_YY_2?">#REF!</definedName>
    <definedName name="XDO_?AM_YY_3?" localSheetId="1">#REF!</definedName>
    <definedName name="XDO_?AM_YY_3?">#REF!</definedName>
    <definedName name="XDO_?BS?" localSheetId="1">#REF!</definedName>
    <definedName name="XDO_?BS?">#REF!</definedName>
    <definedName name="XDO_?CODE_T?" localSheetId="1">#REF!</definedName>
    <definedName name="XDO_?CODE_T?">#REF!</definedName>
    <definedName name="XDO_?IL?" localSheetId="1">#REF!</definedName>
    <definedName name="XDO_?IL?">#REF!</definedName>
    <definedName name="XDO_?KBK?" localSheetId="1">#REF!</definedName>
    <definedName name="XDO_?KBK?">#REF!</definedName>
    <definedName name="XDO_?KBK_2?" localSheetId="1">#REF!</definedName>
    <definedName name="XDO_?KBK_2?">#REF!</definedName>
    <definedName name="XDO_?NAME_BUD?" localSheetId="1">#REF!</definedName>
    <definedName name="XDO_?NAME_BUD?">#REF!</definedName>
    <definedName name="XDO_?NAME_BUD_2?" localSheetId="1">#REF!</definedName>
    <definedName name="XDO_?NAME_BUD_2?">#REF!</definedName>
    <definedName name="XDO_?NAME_MM?" localSheetId="1">#REF!</definedName>
    <definedName name="XDO_?NAME_MM?">#REF!</definedName>
    <definedName name="XDO_?NAME_T?" localSheetId="1">#REF!</definedName>
    <definedName name="XDO_?NAME_T?">#REF!</definedName>
    <definedName name="XDO_?NAME_UFO?" localSheetId="1">#REF!</definedName>
    <definedName name="XDO_?NAME_UFO?">#REF!</definedName>
    <definedName name="XDO_?NOTE?" localSheetId="1">#REF!</definedName>
    <definedName name="XDO_?NOTE?">#REF!</definedName>
    <definedName name="XDO_?NV?" localSheetId="1">#REF!</definedName>
    <definedName name="XDO_?NV?">#REF!</definedName>
    <definedName name="XDO_?REPORT_DATE?" localSheetId="1">#REF!</definedName>
    <definedName name="XDO_?REPORT_DATE?">#REF!</definedName>
    <definedName name="XDO_?REPORT_MM?" localSheetId="1">#REF!</definedName>
    <definedName name="XDO_?REPORT_MM?">#REF!</definedName>
    <definedName name="XDO_?REPORT_MM_2?" localSheetId="1">#REF!</definedName>
    <definedName name="XDO_?REPORT_MM_2?">#REF!</definedName>
    <definedName name="XDO_?SIGN5?" localSheetId="1">#REF!</definedName>
    <definedName name="XDO_?SIGN5?">#REF!</definedName>
    <definedName name="XDO_?SIGN6?" localSheetId="1">#REF!</definedName>
    <definedName name="XDO_?SIGN6?">#REF!</definedName>
    <definedName name="XDO_?SIGN7?" localSheetId="1">#REF!</definedName>
    <definedName name="XDO_?SIGN7?">#REF!</definedName>
    <definedName name="XDO_GROUP_?EMPTY_1?" localSheetId="1">#REF!</definedName>
    <definedName name="XDO_GROUP_?EMPTY_1?">#REF!</definedName>
    <definedName name="XDO_GROUP_?LINE?" localSheetId="1">'[1]0531467'!#REF!</definedName>
    <definedName name="XDO_GROUP_?LINE?">'[1]0531467'!#REF!</definedName>
    <definedName name="XDO_GROUP_?LIST_DATA?" localSheetId="1">#REF!</definedName>
    <definedName name="XDO_GROUP_?LIST_DATA?">#REF!</definedName>
    <definedName name="XDO_GROUP_?LIST_DATA_2?" localSheetId="1">#REF!</definedName>
    <definedName name="XDO_GROUP_?LIST_DATA_2?">#REF!</definedName>
    <definedName name="XDO_GROUP_?LIST_DATA_3?" localSheetId="1">#REF!</definedName>
    <definedName name="XDO_GROUP_?LIST_DATA_3?">#REF!</definedName>
    <definedName name="XDO_GROUP_?REPPRT?" localSheetId="1">#REF!</definedName>
    <definedName name="XDO_GROUP_?REPPRT?">#REF!</definedName>
    <definedName name="А246" localSheetId="1">#REF!</definedName>
    <definedName name="А246">#REF!</definedName>
    <definedName name="_xlnm.Print_Titles" localSheetId="1">Консолидированный!$6:$6</definedName>
    <definedName name="_xlnm.Print_Titles" localSheetId="0">Республиканский!$6:$6</definedName>
    <definedName name="_xlnm.Print_Area" localSheetId="1">Консолидированный!$A$1:$F$45</definedName>
    <definedName name="_xlnm.Print_Area" localSheetId="0">Республиканский!$A$1:$F$41</definedName>
  </definedNames>
  <calcPr calcId="144525"/>
</workbook>
</file>

<file path=xl/calcChain.xml><?xml version="1.0" encoding="utf-8"?>
<calcChain xmlns="http://schemas.openxmlformats.org/spreadsheetml/2006/main">
  <c r="F44" i="9" l="1"/>
  <c r="D44" i="9"/>
  <c r="F43" i="9"/>
  <c r="D43" i="9"/>
  <c r="F42" i="9"/>
  <c r="D42" i="9"/>
  <c r="F41" i="9"/>
  <c r="D41" i="9"/>
  <c r="F40" i="9"/>
  <c r="D40" i="9"/>
  <c r="F39" i="9"/>
  <c r="E39" i="9"/>
  <c r="C39" i="9"/>
  <c r="B39" i="9"/>
  <c r="B38" i="9" s="1"/>
  <c r="E38" i="9"/>
  <c r="C38" i="9"/>
  <c r="F38" i="9" s="1"/>
  <c r="B41" i="4"/>
  <c r="F40" i="4"/>
  <c r="D40" i="4"/>
  <c r="F39" i="4"/>
  <c r="D39" i="4"/>
  <c r="F38" i="4"/>
  <c r="D38" i="4"/>
  <c r="F37" i="4"/>
  <c r="D37" i="4"/>
  <c r="F36" i="4"/>
  <c r="D36" i="4"/>
  <c r="F35" i="4"/>
  <c r="E35" i="4"/>
  <c r="C35" i="4"/>
  <c r="B35" i="4"/>
  <c r="B34" i="4" s="1"/>
  <c r="E34" i="4"/>
  <c r="C34" i="4"/>
  <c r="F34" i="4" s="1"/>
  <c r="D39" i="9" l="1"/>
  <c r="D38" i="9"/>
  <c r="D35" i="4"/>
  <c r="D34" i="4"/>
  <c r="F27" i="9" l="1"/>
  <c r="F29" i="9"/>
  <c r="F31" i="9"/>
  <c r="F32" i="9"/>
  <c r="F33" i="9"/>
  <c r="F34" i="9"/>
  <c r="F35" i="9"/>
  <c r="F36" i="9"/>
  <c r="F37" i="9"/>
  <c r="F21" i="9"/>
  <c r="F22" i="9"/>
  <c r="F23" i="9"/>
  <c r="F24" i="9"/>
  <c r="F25" i="9"/>
  <c r="F16" i="9"/>
  <c r="F17" i="9"/>
  <c r="F18" i="9"/>
  <c r="F19" i="9"/>
  <c r="F12" i="9"/>
  <c r="F13" i="9"/>
  <c r="F14" i="9"/>
  <c r="F9" i="9"/>
  <c r="F10" i="9"/>
  <c r="F27" i="4"/>
  <c r="F28" i="4"/>
  <c r="F29" i="4"/>
  <c r="F30" i="4"/>
  <c r="F31" i="4"/>
  <c r="F32" i="4"/>
  <c r="F33" i="4"/>
  <c r="F23" i="4"/>
  <c r="F25" i="4"/>
  <c r="F19" i="4"/>
  <c r="F20" i="4"/>
  <c r="F21" i="4"/>
  <c r="F16" i="4"/>
  <c r="F17" i="4"/>
  <c r="F12" i="4"/>
  <c r="F13" i="4"/>
  <c r="F14" i="4"/>
  <c r="F9" i="4"/>
  <c r="F10" i="4"/>
  <c r="D9" i="9" l="1"/>
  <c r="D27" i="9" l="1"/>
  <c r="D28" i="9"/>
  <c r="D29" i="9"/>
  <c r="D31" i="9"/>
  <c r="D32" i="9"/>
  <c r="D33" i="9"/>
  <c r="D34" i="9"/>
  <c r="D35" i="9"/>
  <c r="D36" i="9"/>
  <c r="D37" i="9"/>
  <c r="D21" i="9"/>
  <c r="D22" i="9"/>
  <c r="D23" i="9"/>
  <c r="D24" i="9"/>
  <c r="D25" i="9"/>
  <c r="D16" i="9"/>
  <c r="D17" i="9"/>
  <c r="D18" i="9"/>
  <c r="D19" i="9"/>
  <c r="D12" i="9"/>
  <c r="D13" i="9"/>
  <c r="D14" i="9"/>
  <c r="D10" i="9"/>
  <c r="D23" i="4"/>
  <c r="D24" i="4"/>
  <c r="D25" i="4"/>
  <c r="D27" i="4"/>
  <c r="D28" i="4"/>
  <c r="D29" i="4"/>
  <c r="D30" i="4"/>
  <c r="D31" i="4"/>
  <c r="D32" i="4"/>
  <c r="D20" i="4"/>
  <c r="D21" i="4"/>
  <c r="D19" i="4"/>
  <c r="D16" i="4"/>
  <c r="D13" i="4"/>
  <c r="D14" i="4"/>
  <c r="D12" i="4"/>
  <c r="D10" i="4"/>
  <c r="D9" i="4"/>
  <c r="B22" i="4" l="1"/>
  <c r="E11" i="4" l="1"/>
  <c r="E11" i="9"/>
  <c r="B8" i="4"/>
  <c r="E15" i="4"/>
  <c r="F15" i="4" s="1"/>
  <c r="C11" i="9"/>
  <c r="F11" i="9" s="1"/>
  <c r="B11" i="9"/>
  <c r="C15" i="4"/>
  <c r="B15" i="4"/>
  <c r="D15" i="4" s="1"/>
  <c r="C11" i="4"/>
  <c r="B11" i="4"/>
  <c r="E20" i="9"/>
  <c r="C20" i="9"/>
  <c r="B20" i="9"/>
  <c r="E15" i="9"/>
  <c r="C15" i="9"/>
  <c r="B15" i="9"/>
  <c r="B8" i="9"/>
  <c r="B26" i="9"/>
  <c r="E26" i="9"/>
  <c r="E8" i="9"/>
  <c r="C26" i="9"/>
  <c r="C8" i="9"/>
  <c r="E8" i="4"/>
  <c r="E18" i="4"/>
  <c r="E22" i="4"/>
  <c r="C8" i="4"/>
  <c r="C18" i="4"/>
  <c r="C22" i="4"/>
  <c r="D22" i="4" s="1"/>
  <c r="B18" i="4"/>
  <c r="D8" i="4"/>
  <c r="F8" i="4"/>
  <c r="F18" i="4" l="1"/>
  <c r="D18" i="4"/>
  <c r="D11" i="4"/>
  <c r="F26" i="9"/>
  <c r="F20" i="9"/>
  <c r="D11" i="9"/>
  <c r="D8" i="9"/>
  <c r="D20" i="9"/>
  <c r="F15" i="9"/>
  <c r="F8" i="9"/>
  <c r="F22" i="4"/>
  <c r="C7" i="4"/>
  <c r="C41" i="4" s="1"/>
  <c r="E7" i="4"/>
  <c r="E41" i="4" s="1"/>
  <c r="F11" i="4"/>
  <c r="E7" i="9"/>
  <c r="E45" i="9" s="1"/>
  <c r="D15" i="9"/>
  <c r="C7" i="9"/>
  <c r="C45" i="9" s="1"/>
  <c r="B7" i="4"/>
  <c r="B7" i="9"/>
  <c r="D26" i="9"/>
  <c r="D41" i="4" l="1"/>
  <c r="F7" i="9"/>
  <c r="F41" i="4"/>
  <c r="D7" i="4"/>
  <c r="F7" i="4"/>
  <c r="B45" i="9"/>
  <c r="D45" i="9" s="1"/>
  <c r="F45" i="9"/>
  <c r="D7" i="9"/>
</calcChain>
</file>

<file path=xl/sharedStrings.xml><?xml version="1.0" encoding="utf-8"?>
<sst xmlns="http://schemas.openxmlformats.org/spreadsheetml/2006/main" count="98" uniqueCount="53">
  <si>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</si>
  <si>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</si>
  <si>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</si>
  <si>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</si>
  <si>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</si>
  <si>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</si>
  <si>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</si>
  <si>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</si>
  <si>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</si>
  <si>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</si>
  <si>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</si>
  <si>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</si>
  <si>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</si>
  <si>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</si>
  <si>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</si>
  <si>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</si>
  <si>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</si>
  <si>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</si>
  <si>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</si>
  <si>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</si>
  <si>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</si>
  <si>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</si>
  <si>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</si>
  <si>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</si>
  <si>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</si>
  <si>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</si>
  <si>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</si>
  <si>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</si>
  <si>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</si>
  <si>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</si>
  <si>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</si>
  <si>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</si>
  <si>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</si>
  <si>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</si>
  <si>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</si>
  <si>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</si>
  <si>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</si>
  <si>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</si>
  <si>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</si>
  <si>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</si>
  <si>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</si>
  <si>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</si>
  <si>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</si>
  <si>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</si>
  <si>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</si>
  <si>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</si>
  <si>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</si>
  <si>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Фактически исполнено за 1 квартал 2018 года</t>
  </si>
  <si>
    <t>Карачаево-Черкесской Республики за 1 квартал 2019 года</t>
  </si>
  <si>
    <t>Фактически исполнено за 1 квартал 2019 года</t>
  </si>
  <si>
    <t>% исполнение годового плана за 1 квартал 2019 г.</t>
  </si>
  <si>
    <t>План на 2019 год по состоянию на 01.04.2019 г. по Отчету об исполнении консолидированного бюджета по форме № 0503317</t>
  </si>
  <si>
    <t>План на 2019 год по Закону Карачаево-Черкесской Республики от 29.12.2018 № 91-РЗ (уточнен.на 01.04.19)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</si>
</sst>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1"/>
  <sheetViews>
    <sheetView topLeftCell="A20" zoomScale="78" zoomScaleNormal="78" zoomScaleSheetLayoutView="80" workbookViewId="0">
      <selection activeCell="J35" sqref="J35"/>
    </sheetView>
  </sheetViews>
  <sheetFormatPr defaultColWidth="18.6640625" defaultRowHeight="15.65" x14ac:dyDescent="0.3"/>
  <cols>
    <col min="1" max="1" width="68" style="3" customWidth="1"/>
    <col min="2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253" width="9.109375" style="1" customWidth="1"/>
    <col min="254" max="254" width="89" style="1" customWidth="1"/>
    <col min="255" max="16384" width="18.6640625" style="1"/>
  </cols>
  <sheetData>
    <row r="1" spans="1:6" x14ac:dyDescent="0.3">
      <c r="A1" s="25" t="s">
        <v>0</v>
      </c>
      <c r="B1" s="25"/>
      <c r="C1" s="25"/>
      <c r="D1" s="25"/>
      <c r="E1" s="26"/>
      <c r="F1" s="26"/>
    </row>
    <row r="2" spans="1:6" x14ac:dyDescent="0.3">
      <c r="A2" s="27" t="s">
        <v>34</v>
      </c>
      <c r="B2" s="27"/>
      <c r="C2" s="27"/>
      <c r="D2" s="27"/>
      <c r="E2" s="28"/>
      <c r="F2" s="28"/>
    </row>
    <row r="3" spans="1:6" x14ac:dyDescent="0.3">
      <c r="A3" s="29" t="s">
        <v>48</v>
      </c>
      <c r="B3" s="29"/>
      <c r="C3" s="29"/>
      <c r="D3" s="29"/>
      <c r="E3" s="28"/>
      <c r="F3" s="28"/>
    </row>
    <row r="4" spans="1:6" s="2" customFormat="1" ht="16" hidden="1" customHeight="1" x14ac:dyDescent="0.25">
      <c r="A4" s="24" t="s">
        <v>1</v>
      </c>
      <c r="B4" s="24"/>
      <c r="C4" s="24"/>
    </row>
    <row r="5" spans="1:6" x14ac:dyDescent="0.3">
      <c r="A5" s="3" t="s">
        <v>7</v>
      </c>
      <c r="D5" s="4"/>
      <c r="F5" s="4" t="s">
        <v>35</v>
      </c>
    </row>
    <row r="6" spans="1:6" ht="135.9" customHeight="1" x14ac:dyDescent="0.3">
      <c r="A6" s="11" t="s">
        <v>8</v>
      </c>
      <c r="B6" s="12" t="s">
        <v>52</v>
      </c>
      <c r="C6" s="12" t="s">
        <v>49</v>
      </c>
      <c r="D6" s="12" t="s">
        <v>50</v>
      </c>
      <c r="E6" s="12" t="s">
        <v>47</v>
      </c>
      <c r="F6" s="12" t="s">
        <v>38</v>
      </c>
    </row>
    <row r="7" spans="1:6" ht="15.05" customHeight="1" x14ac:dyDescent="0.3">
      <c r="A7" s="21" t="s">
        <v>2</v>
      </c>
      <c r="B7" s="10">
        <f>B8+B11+B15+B18+B22+B25+B26+B27+B28+B29+B30+B31+B32+B33</f>
        <v>6498915.8000000017</v>
      </c>
      <c r="C7" s="10">
        <f>C8+C11+C15+C18+C22+C25+C26+C27+C28+C29+C30+C31+C32+C33</f>
        <v>1407884.9517099999</v>
      </c>
      <c r="D7" s="10">
        <f>C7/B7*100</f>
        <v>21.663381939953734</v>
      </c>
      <c r="E7" s="10">
        <f>E8+E11+E15+E18+E22+E25+E26+E27+E28+E29+E30+E31+E32+E33</f>
        <v>1371438.1073799999</v>
      </c>
      <c r="F7" s="10">
        <f>C7/E7*100</f>
        <v>102.65756392022882</v>
      </c>
    </row>
    <row r="8" spans="1:6" ht="15.05" customHeight="1" x14ac:dyDescent="0.3">
      <c r="A8" s="14" t="s">
        <v>9</v>
      </c>
      <c r="B8" s="8">
        <f>B9+B10</f>
        <v>4135957.8</v>
      </c>
      <c r="C8" s="8">
        <f>C9+C10</f>
        <v>837213.65369000006</v>
      </c>
      <c r="D8" s="8">
        <f t="shared" ref="D8:D18" si="0">C8/B8*100</f>
        <v>20.242316149599016</v>
      </c>
      <c r="E8" s="8">
        <f>E9+E10</f>
        <v>905800.77812000003</v>
      </c>
      <c r="F8" s="8">
        <f t="shared" ref="F8:F41" si="1">C8/E8*100</f>
        <v>92.428012197963298</v>
      </c>
    </row>
    <row r="9" spans="1:6" ht="15.05" customHeight="1" x14ac:dyDescent="0.3">
      <c r="A9" s="15" t="s">
        <v>3</v>
      </c>
      <c r="B9" s="7">
        <v>1443772.8</v>
      </c>
      <c r="C9" s="8">
        <v>281044.38912000001</v>
      </c>
      <c r="D9" s="8">
        <f>C9/B9*100</f>
        <v>19.465970623632749</v>
      </c>
      <c r="E9" s="8">
        <v>372295.01879</v>
      </c>
      <c r="F9" s="8">
        <f t="shared" si="1"/>
        <v>75.489699011666971</v>
      </c>
    </row>
    <row r="10" spans="1:6" ht="15.05" customHeight="1" x14ac:dyDescent="0.3">
      <c r="A10" s="15" t="s">
        <v>4</v>
      </c>
      <c r="B10" s="8">
        <v>2692185</v>
      </c>
      <c r="C10" s="8">
        <v>556169.26457</v>
      </c>
      <c r="D10" s="8">
        <f>C10/B10*100</f>
        <v>20.658656985682633</v>
      </c>
      <c r="E10" s="8">
        <v>533505.75933000003</v>
      </c>
      <c r="F10" s="8">
        <f t="shared" si="1"/>
        <v>104.24803384849338</v>
      </c>
    </row>
    <row r="11" spans="1:6" ht="30.05" customHeight="1" x14ac:dyDescent="0.3">
      <c r="A11" s="14" t="s">
        <v>10</v>
      </c>
      <c r="B11" s="8">
        <f>B12+B13+B14</f>
        <v>1086172.7</v>
      </c>
      <c r="C11" s="8">
        <f>C12+C13+C14</f>
        <v>283017.07922000001</v>
      </c>
      <c r="D11" s="8">
        <f t="shared" si="0"/>
        <v>26.056360947020675</v>
      </c>
      <c r="E11" s="8">
        <f>E12+E13+E14</f>
        <v>209346.49314999999</v>
      </c>
      <c r="F11" s="8">
        <f t="shared" si="1"/>
        <v>135.19074285004331</v>
      </c>
    </row>
    <row r="12" spans="1:6" ht="15.05" customHeight="1" x14ac:dyDescent="0.3">
      <c r="A12" s="16" t="s">
        <v>5</v>
      </c>
      <c r="B12" s="7">
        <v>29505</v>
      </c>
      <c r="C12" s="8">
        <v>2981.26</v>
      </c>
      <c r="D12" s="8">
        <f>C12/B12*100</f>
        <v>10.104253516353161</v>
      </c>
      <c r="E12" s="8">
        <v>4467.54</v>
      </c>
      <c r="F12" s="8">
        <f t="shared" si="1"/>
        <v>66.73157934791854</v>
      </c>
    </row>
    <row r="13" spans="1:6" ht="15.05" customHeight="1" x14ac:dyDescent="0.3">
      <c r="A13" s="16" t="s">
        <v>46</v>
      </c>
      <c r="B13" s="7">
        <v>118968.6</v>
      </c>
      <c r="C13" s="8">
        <v>26848.984380000002</v>
      </c>
      <c r="D13" s="8">
        <f t="shared" ref="D13:D14" si="2">C13/B13*100</f>
        <v>22.568126698977714</v>
      </c>
      <c r="E13" s="8">
        <v>5372.3433400000004</v>
      </c>
      <c r="F13" s="8">
        <f t="shared" si="1"/>
        <v>499.76300248896604</v>
      </c>
    </row>
    <row r="14" spans="1:6" ht="15.05" customHeight="1" x14ac:dyDescent="0.3">
      <c r="A14" s="16" t="s">
        <v>6</v>
      </c>
      <c r="B14" s="7">
        <v>937699.1</v>
      </c>
      <c r="C14" s="8">
        <v>253186.83484</v>
      </c>
      <c r="D14" s="8">
        <f t="shared" si="2"/>
        <v>27.000861453316954</v>
      </c>
      <c r="E14" s="8">
        <v>199506.60980999999</v>
      </c>
      <c r="F14" s="8">
        <f t="shared" si="1"/>
        <v>126.90648950484515</v>
      </c>
    </row>
    <row r="15" spans="1:6" ht="15.05" customHeight="1" x14ac:dyDescent="0.3">
      <c r="A15" s="14" t="s">
        <v>11</v>
      </c>
      <c r="B15" s="7">
        <f>B16+B17</f>
        <v>372730</v>
      </c>
      <c r="C15" s="7">
        <f>C16+C17</f>
        <v>91591.415110000002</v>
      </c>
      <c r="D15" s="8">
        <f t="shared" si="0"/>
        <v>24.573126689560809</v>
      </c>
      <c r="E15" s="7">
        <f>E16+E17</f>
        <v>76703.199259999994</v>
      </c>
      <c r="F15" s="8">
        <f t="shared" si="1"/>
        <v>119.41016280107637</v>
      </c>
    </row>
    <row r="16" spans="1:6" ht="30.05" customHeight="1" x14ac:dyDescent="0.3">
      <c r="A16" s="6" t="s">
        <v>12</v>
      </c>
      <c r="B16" s="7">
        <v>372730</v>
      </c>
      <c r="C16" s="8">
        <v>91593.557570000004</v>
      </c>
      <c r="D16" s="8">
        <f>C16/B16*100</f>
        <v>24.573701491696404</v>
      </c>
      <c r="E16" s="8">
        <v>76697.836259999996</v>
      </c>
      <c r="F16" s="8">
        <f t="shared" si="1"/>
        <v>119.42130578430481</v>
      </c>
    </row>
    <row r="17" spans="1:6" ht="15.05" customHeight="1" x14ac:dyDescent="0.3">
      <c r="A17" s="6" t="s">
        <v>41</v>
      </c>
      <c r="B17" s="7">
        <v>0</v>
      </c>
      <c r="C17" s="8">
        <v>-2.1424599999999998</v>
      </c>
      <c r="D17" s="8">
        <v>0</v>
      </c>
      <c r="E17" s="8">
        <v>5.3630000000000004</v>
      </c>
      <c r="F17" s="8">
        <f t="shared" si="1"/>
        <v>-39.948909192616064</v>
      </c>
    </row>
    <row r="18" spans="1:6" ht="15.05" customHeight="1" x14ac:dyDescent="0.3">
      <c r="A18" s="14" t="s">
        <v>13</v>
      </c>
      <c r="B18" s="8">
        <f>B19+B20+B21</f>
        <v>610627.4</v>
      </c>
      <c r="C18" s="8">
        <f>C19+C20+C21</f>
        <v>119517.52239</v>
      </c>
      <c r="D18" s="8">
        <f t="shared" si="0"/>
        <v>19.572905243033638</v>
      </c>
      <c r="E18" s="8">
        <f>E19+E20+E21</f>
        <v>120007.82868999999</v>
      </c>
      <c r="F18" s="8">
        <f t="shared" si="1"/>
        <v>99.591438070872414</v>
      </c>
    </row>
    <row r="19" spans="1:6" ht="15.05" customHeight="1" x14ac:dyDescent="0.3">
      <c r="A19" s="6" t="s">
        <v>14</v>
      </c>
      <c r="B19" s="8">
        <v>382752.7</v>
      </c>
      <c r="C19" s="8">
        <v>78468.134220000007</v>
      </c>
      <c r="D19" s="8">
        <f>C19/B19*100</f>
        <v>20.501000834220111</v>
      </c>
      <c r="E19" s="8">
        <v>81206.112479999996</v>
      </c>
      <c r="F19" s="8">
        <f t="shared" si="1"/>
        <v>96.628359397607767</v>
      </c>
    </row>
    <row r="20" spans="1:6" ht="15.05" customHeight="1" x14ac:dyDescent="0.3">
      <c r="A20" s="6" t="s">
        <v>15</v>
      </c>
      <c r="B20" s="8">
        <v>225354.7</v>
      </c>
      <c r="C20" s="8">
        <v>40576.388169999998</v>
      </c>
      <c r="D20" s="8">
        <f t="shared" ref="D20:D21" si="3">C20/B20*100</f>
        <v>18.005565524038325</v>
      </c>
      <c r="E20" s="8">
        <v>38524.62444</v>
      </c>
      <c r="F20" s="8">
        <f t="shared" si="1"/>
        <v>105.32585004999986</v>
      </c>
    </row>
    <row r="21" spans="1:6" ht="15.05" customHeight="1" x14ac:dyDescent="0.3">
      <c r="A21" s="6" t="s">
        <v>16</v>
      </c>
      <c r="B21" s="8">
        <v>2520</v>
      </c>
      <c r="C21" s="8">
        <v>473</v>
      </c>
      <c r="D21" s="8">
        <f t="shared" si="3"/>
        <v>18.769841269841269</v>
      </c>
      <c r="E21" s="8">
        <v>277.09177</v>
      </c>
      <c r="F21" s="8">
        <f t="shared" si="1"/>
        <v>170.70156937537337</v>
      </c>
    </row>
    <row r="22" spans="1:6" ht="30.05" customHeight="1" x14ac:dyDescent="0.3">
      <c r="A22" s="14" t="s">
        <v>17</v>
      </c>
      <c r="B22" s="8">
        <f>B23+B24</f>
        <v>46402</v>
      </c>
      <c r="C22" s="8">
        <f>C23+C24</f>
        <v>10824.87766</v>
      </c>
      <c r="D22" s="8">
        <f>C22/B22*100</f>
        <v>23.328472177923366</v>
      </c>
      <c r="E22" s="8">
        <f>E23+E24</f>
        <v>11668.871880000001</v>
      </c>
      <c r="F22" s="8">
        <f t="shared" si="1"/>
        <v>92.76713097307568</v>
      </c>
    </row>
    <row r="23" spans="1:6" ht="15.05" customHeight="1" x14ac:dyDescent="0.3">
      <c r="A23" s="6" t="s">
        <v>18</v>
      </c>
      <c r="B23" s="8">
        <v>46068</v>
      </c>
      <c r="C23" s="8">
        <v>10824.87766</v>
      </c>
      <c r="D23" s="8">
        <f t="shared" ref="D23:D41" si="4">C23/B23*100</f>
        <v>23.497607145958149</v>
      </c>
      <c r="E23" s="8">
        <v>11668.871880000001</v>
      </c>
      <c r="F23" s="8">
        <f t="shared" si="1"/>
        <v>92.76713097307568</v>
      </c>
    </row>
    <row r="24" spans="1:6" ht="30.05" customHeight="1" x14ac:dyDescent="0.3">
      <c r="A24" s="6" t="s">
        <v>19</v>
      </c>
      <c r="B24" s="8">
        <v>334</v>
      </c>
      <c r="C24" s="8">
        <v>0</v>
      </c>
      <c r="D24" s="8">
        <f t="shared" si="4"/>
        <v>0</v>
      </c>
      <c r="E24" s="8">
        <v>0</v>
      </c>
      <c r="F24" s="8">
        <v>0</v>
      </c>
    </row>
    <row r="25" spans="1:6" ht="15.05" customHeight="1" x14ac:dyDescent="0.3">
      <c r="A25" s="14" t="s">
        <v>20</v>
      </c>
      <c r="B25" s="8">
        <v>22796.400000000001</v>
      </c>
      <c r="C25" s="8">
        <v>5407.1467899999998</v>
      </c>
      <c r="D25" s="8">
        <f t="shared" si="4"/>
        <v>23.719301249320065</v>
      </c>
      <c r="E25" s="8">
        <v>5233.5263400000003</v>
      </c>
      <c r="F25" s="8">
        <f t="shared" si="1"/>
        <v>103.31746586757409</v>
      </c>
    </row>
    <row r="26" spans="1:6" ht="30.05" customHeight="1" x14ac:dyDescent="0.3">
      <c r="A26" s="14" t="s">
        <v>39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</row>
    <row r="27" spans="1:6" ht="30.05" customHeight="1" x14ac:dyDescent="0.3">
      <c r="A27" s="14" t="s">
        <v>21</v>
      </c>
      <c r="B27" s="8">
        <v>23615.3</v>
      </c>
      <c r="C27" s="8">
        <v>5599.0709200000001</v>
      </c>
      <c r="D27" s="8">
        <f t="shared" si="4"/>
        <v>23.70950578650282</v>
      </c>
      <c r="E27" s="8">
        <v>3227.6800499999999</v>
      </c>
      <c r="F27" s="8">
        <f t="shared" si="1"/>
        <v>173.47044419721837</v>
      </c>
    </row>
    <row r="28" spans="1:6" ht="15.05" customHeight="1" x14ac:dyDescent="0.3">
      <c r="A28" s="14" t="s">
        <v>22</v>
      </c>
      <c r="B28" s="8">
        <v>8663.4</v>
      </c>
      <c r="C28" s="8">
        <v>1154.6333299999999</v>
      </c>
      <c r="D28" s="8">
        <f t="shared" si="4"/>
        <v>13.327715792875775</v>
      </c>
      <c r="E28" s="8">
        <v>1524.83889</v>
      </c>
      <c r="F28" s="8">
        <f t="shared" si="1"/>
        <v>75.72166066672132</v>
      </c>
    </row>
    <row r="29" spans="1:6" ht="30.05" customHeight="1" x14ac:dyDescent="0.3">
      <c r="A29" s="17" t="s">
        <v>32</v>
      </c>
      <c r="B29" s="7">
        <v>7067.4</v>
      </c>
      <c r="C29" s="8">
        <v>7375.2469300000002</v>
      </c>
      <c r="D29" s="8">
        <f t="shared" si="4"/>
        <v>104.35587245663187</v>
      </c>
      <c r="E29" s="8">
        <v>255.78017</v>
      </c>
      <c r="F29" s="8">
        <f t="shared" si="1"/>
        <v>2883.4318665125602</v>
      </c>
    </row>
    <row r="30" spans="1:6" ht="30.05" customHeight="1" x14ac:dyDescent="0.3">
      <c r="A30" s="18" t="s">
        <v>23</v>
      </c>
      <c r="B30" s="8">
        <v>1004</v>
      </c>
      <c r="C30" s="8">
        <v>3367.5607</v>
      </c>
      <c r="D30" s="8">
        <f t="shared" si="4"/>
        <v>335.41441235059762</v>
      </c>
      <c r="E30" s="8">
        <v>215.93289999999999</v>
      </c>
      <c r="F30" s="8">
        <f t="shared" si="1"/>
        <v>1559.5403479506829</v>
      </c>
    </row>
    <row r="31" spans="1:6" ht="15.05" customHeight="1" x14ac:dyDescent="0.3">
      <c r="A31" s="14" t="s">
        <v>24</v>
      </c>
      <c r="B31" s="9">
        <v>3500</v>
      </c>
      <c r="C31" s="8">
        <v>789.64390000000003</v>
      </c>
      <c r="D31" s="8">
        <f t="shared" si="4"/>
        <v>22.561254285714284</v>
      </c>
      <c r="E31" s="8">
        <v>660.58396000000005</v>
      </c>
      <c r="F31" s="8">
        <f t="shared" si="1"/>
        <v>119.53725004161468</v>
      </c>
    </row>
    <row r="32" spans="1:6" ht="15.05" customHeight="1" x14ac:dyDescent="0.3">
      <c r="A32" s="14" t="s">
        <v>25</v>
      </c>
      <c r="B32" s="8">
        <v>180379.4</v>
      </c>
      <c r="C32" s="8">
        <v>41849.381690000002</v>
      </c>
      <c r="D32" s="8">
        <f t="shared" si="4"/>
        <v>23.200754459766472</v>
      </c>
      <c r="E32" s="8">
        <v>36738.616309999998</v>
      </c>
      <c r="F32" s="8">
        <f t="shared" si="1"/>
        <v>113.91115369418223</v>
      </c>
    </row>
    <row r="33" spans="1:6" ht="15.05" customHeight="1" x14ac:dyDescent="0.3">
      <c r="A33" s="13" t="s">
        <v>33</v>
      </c>
      <c r="B33" s="8">
        <v>0</v>
      </c>
      <c r="C33" s="8">
        <v>177.71938</v>
      </c>
      <c r="D33" s="8">
        <v>0</v>
      </c>
      <c r="E33" s="8">
        <v>53.97766</v>
      </c>
      <c r="F33" s="8">
        <f t="shared" si="1"/>
        <v>329.2461733242975</v>
      </c>
    </row>
    <row r="34" spans="1:6" ht="15.05" customHeight="1" x14ac:dyDescent="0.3">
      <c r="A34" s="5" t="s">
        <v>37</v>
      </c>
      <c r="B34" s="10">
        <f>B35+B40</f>
        <v>18654073.625549998</v>
      </c>
      <c r="C34" s="10">
        <f>C35+C40</f>
        <v>3921798.9307400002</v>
      </c>
      <c r="D34" s="8">
        <f t="shared" ref="D34:D40" si="5">C34/B34*100</f>
        <v>21.023820370090178</v>
      </c>
      <c r="E34" s="10">
        <f>E35+E40</f>
        <v>4045993.1999999997</v>
      </c>
      <c r="F34" s="10">
        <f t="shared" si="1"/>
        <v>96.930438013094061</v>
      </c>
    </row>
    <row r="35" spans="1:6" ht="30.05" customHeight="1" x14ac:dyDescent="0.3">
      <c r="A35" s="14" t="s">
        <v>26</v>
      </c>
      <c r="B35" s="8">
        <f>B36+B37+B38+B39</f>
        <v>18646792.775549997</v>
      </c>
      <c r="C35" s="8">
        <f>C36+C37+C38+C39</f>
        <v>3919221.36834</v>
      </c>
      <c r="D35" s="8">
        <f t="shared" si="5"/>
        <v>21.018206270190078</v>
      </c>
      <c r="E35" s="8">
        <f>E36+E37+E38+E39</f>
        <v>4034123.8</v>
      </c>
      <c r="F35" s="8">
        <f t="shared" si="1"/>
        <v>97.151737592683702</v>
      </c>
    </row>
    <row r="36" spans="1:6" ht="15.05" customHeight="1" x14ac:dyDescent="0.3">
      <c r="A36" s="19" t="s">
        <v>27</v>
      </c>
      <c r="B36" s="8">
        <v>9428073.5999999996</v>
      </c>
      <c r="C36" s="8">
        <v>2357018.7000000002</v>
      </c>
      <c r="D36" s="8">
        <f t="shared" si="5"/>
        <v>25.000003181986191</v>
      </c>
      <c r="E36" s="8">
        <v>2327821.7999999998</v>
      </c>
      <c r="F36" s="8">
        <f>C36/E36*100</f>
        <v>101.25425838008735</v>
      </c>
    </row>
    <row r="37" spans="1:6" ht="30.05" customHeight="1" x14ac:dyDescent="0.3">
      <c r="A37" s="15" t="s">
        <v>28</v>
      </c>
      <c r="B37" s="8">
        <v>7468920.7999999998</v>
      </c>
      <c r="C37" s="8">
        <v>1220372.51633</v>
      </c>
      <c r="D37" s="8">
        <f t="shared" si="5"/>
        <v>16.339342041624004</v>
      </c>
      <c r="E37" s="8">
        <v>1402536.6</v>
      </c>
      <c r="F37" s="8">
        <f t="shared" ref="F37:F40" si="6">C37/E37*100</f>
        <v>87.011812478191302</v>
      </c>
    </row>
    <row r="38" spans="1:6" ht="15.05" customHeight="1" x14ac:dyDescent="0.3">
      <c r="A38" s="19" t="s">
        <v>29</v>
      </c>
      <c r="B38" s="8">
        <v>1159629.3999999999</v>
      </c>
      <c r="C38" s="8">
        <v>333687.69714</v>
      </c>
      <c r="D38" s="8">
        <f t="shared" si="5"/>
        <v>28.775374023804506</v>
      </c>
      <c r="E38" s="8">
        <v>300794.5</v>
      </c>
      <c r="F38" s="8">
        <f t="shared" si="6"/>
        <v>110.93543836074132</v>
      </c>
    </row>
    <row r="39" spans="1:6" ht="15.05" customHeight="1" x14ac:dyDescent="0.3">
      <c r="A39" s="19" t="s">
        <v>30</v>
      </c>
      <c r="B39" s="8">
        <v>590168.97554999997</v>
      </c>
      <c r="C39" s="8">
        <v>8142.4548700000005</v>
      </c>
      <c r="D39" s="8">
        <f t="shared" si="5"/>
        <v>1.3796819567500562</v>
      </c>
      <c r="E39" s="8">
        <v>2970.9</v>
      </c>
      <c r="F39" s="8">
        <f t="shared" si="6"/>
        <v>274.07367700023559</v>
      </c>
    </row>
    <row r="40" spans="1:6" ht="15.05" customHeight="1" x14ac:dyDescent="0.3">
      <c r="A40" s="20" t="s">
        <v>36</v>
      </c>
      <c r="B40" s="8">
        <v>7280.85</v>
      </c>
      <c r="C40" s="8">
        <v>2577.5623999999998</v>
      </c>
      <c r="D40" s="8">
        <f t="shared" si="5"/>
        <v>35.401943454404353</v>
      </c>
      <c r="E40" s="8">
        <v>11869.4</v>
      </c>
      <c r="F40" s="8">
        <f t="shared" si="6"/>
        <v>21.716029453889835</v>
      </c>
    </row>
    <row r="41" spans="1:6" x14ac:dyDescent="0.3">
      <c r="A41" s="22" t="s">
        <v>31</v>
      </c>
      <c r="B41" s="23">
        <f>B7+B34</f>
        <v>25152989.425549999</v>
      </c>
      <c r="C41" s="23">
        <f>C7+C34</f>
        <v>5329683.8824500004</v>
      </c>
      <c r="D41" s="8">
        <f t="shared" si="4"/>
        <v>21.189067399822438</v>
      </c>
      <c r="E41" s="23">
        <f>E7+E34</f>
        <v>5417431.3073800001</v>
      </c>
      <c r="F41" s="10">
        <f t="shared" si="1"/>
        <v>98.380276187157847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45"/>
  <sheetViews>
    <sheetView tabSelected="1" topLeftCell="A23" zoomScale="71" zoomScaleNormal="71" zoomScaleSheetLayoutView="80" workbookViewId="0">
      <selection activeCell="I37" sqref="I37"/>
    </sheetView>
  </sheetViews>
  <sheetFormatPr defaultColWidth="18.6640625" defaultRowHeight="15.65" x14ac:dyDescent="0.3"/>
  <cols>
    <col min="1" max="1" width="66.44140625" style="3" customWidth="1"/>
    <col min="2" max="2" width="17.6640625" style="4" customWidth="1"/>
    <col min="3" max="3" width="14.6640625" style="4" customWidth="1"/>
    <col min="4" max="4" width="14.6640625" style="1" customWidth="1"/>
    <col min="5" max="5" width="14.5546875" style="1" customWidth="1"/>
    <col min="6" max="6" width="14.6640625" style="1" customWidth="1"/>
    <col min="7" max="7" width="9.109375" style="1" customWidth="1"/>
    <col min="8" max="8" width="18.5546875" style="1" customWidth="1"/>
    <col min="9" max="253" width="9.109375" style="1" customWidth="1"/>
    <col min="254" max="254" width="89" style="1" customWidth="1"/>
    <col min="255" max="16384" width="18.6640625" style="1"/>
  </cols>
  <sheetData>
    <row r="1" spans="1:6" x14ac:dyDescent="0.3">
      <c r="A1" s="25" t="s">
        <v>0</v>
      </c>
      <c r="B1" s="25"/>
      <c r="C1" s="25"/>
      <c r="D1" s="25"/>
      <c r="E1" s="26"/>
      <c r="F1" s="26"/>
    </row>
    <row r="2" spans="1:6" x14ac:dyDescent="0.3">
      <c r="A2" s="27" t="s">
        <v>45</v>
      </c>
      <c r="B2" s="27"/>
      <c r="C2" s="27"/>
      <c r="D2" s="27"/>
      <c r="E2" s="28"/>
      <c r="F2" s="28"/>
    </row>
    <row r="3" spans="1:6" x14ac:dyDescent="0.3">
      <c r="A3" s="29" t="s">
        <v>48</v>
      </c>
      <c r="B3" s="29"/>
      <c r="C3" s="29"/>
      <c r="D3" s="29"/>
      <c r="E3" s="28"/>
      <c r="F3" s="28"/>
    </row>
    <row r="4" spans="1:6" s="2" customFormat="1" ht="16" hidden="1" customHeight="1" x14ac:dyDescent="0.25">
      <c r="A4" s="24" t="s">
        <v>1</v>
      </c>
      <c r="B4" s="24"/>
      <c r="C4" s="24"/>
    </row>
    <row r="5" spans="1:6" x14ac:dyDescent="0.3">
      <c r="A5" s="3" t="s">
        <v>7</v>
      </c>
      <c r="D5" s="4"/>
      <c r="F5" s="4" t="s">
        <v>35</v>
      </c>
    </row>
    <row r="6" spans="1:6" ht="128.19999999999999" customHeight="1" x14ac:dyDescent="0.3">
      <c r="A6" s="11" t="s">
        <v>8</v>
      </c>
      <c r="B6" s="12" t="s">
        <v>51</v>
      </c>
      <c r="C6" s="12" t="s">
        <v>49</v>
      </c>
      <c r="D6" s="12" t="s">
        <v>50</v>
      </c>
      <c r="E6" s="12" t="s">
        <v>47</v>
      </c>
      <c r="F6" s="12" t="s">
        <v>38</v>
      </c>
    </row>
    <row r="7" spans="1:6" ht="15.05" customHeight="1" x14ac:dyDescent="0.3">
      <c r="A7" s="21" t="s">
        <v>2</v>
      </c>
      <c r="B7" s="10">
        <f>B8+B11+B15+B20+B26+B29+B30+B31+B32+B33+B34+B35+B36+B37</f>
        <v>8868576.8552600015</v>
      </c>
      <c r="C7" s="10">
        <f>C8+C11+C15+C20+C26+C29+C30+C31+C32+C33+C34+C35+C36+C37</f>
        <v>1913895.3666300003</v>
      </c>
      <c r="D7" s="10">
        <f>C7/B7*100</f>
        <v>21.580636869543039</v>
      </c>
      <c r="E7" s="10">
        <f>E8+E11+E15+E20+E26+E29+E30+E31+E32+E33+E34+E35+E36+E37</f>
        <v>1870532.4606299999</v>
      </c>
      <c r="F7" s="10">
        <f>C7/E7*100</f>
        <v>102.3182118948845</v>
      </c>
    </row>
    <row r="8" spans="1:6" ht="15.05" customHeight="1" x14ac:dyDescent="0.3">
      <c r="A8" s="14" t="s">
        <v>9</v>
      </c>
      <c r="B8" s="8">
        <f>B9+B10</f>
        <v>5258153.76</v>
      </c>
      <c r="C8" s="8">
        <f>C9+C10</f>
        <v>1071821.9361</v>
      </c>
      <c r="D8" s="8">
        <f>C8/B8*100</f>
        <v>20.383997597285937</v>
      </c>
      <c r="E8" s="8">
        <f>E9+E10</f>
        <v>1131235.75076</v>
      </c>
      <c r="F8" s="8">
        <f t="shared" ref="F8:F45" si="0">C8/E8*100</f>
        <v>94.747883929580212</v>
      </c>
    </row>
    <row r="9" spans="1:6" ht="15.05" customHeight="1" x14ac:dyDescent="0.3">
      <c r="A9" s="15" t="s">
        <v>3</v>
      </c>
      <c r="B9" s="7">
        <v>1443772.8</v>
      </c>
      <c r="C9" s="8">
        <v>281044.38912000001</v>
      </c>
      <c r="D9" s="8">
        <f t="shared" ref="D9:D10" si="1">C9/B9*100</f>
        <v>19.465970623632749</v>
      </c>
      <c r="E9" s="8">
        <v>372295.01879</v>
      </c>
      <c r="F9" s="8">
        <f t="shared" si="0"/>
        <v>75.489699011666971</v>
      </c>
    </row>
    <row r="10" spans="1:6" ht="15.05" customHeight="1" x14ac:dyDescent="0.3">
      <c r="A10" s="15" t="s">
        <v>4</v>
      </c>
      <c r="B10" s="8">
        <v>3814380.96</v>
      </c>
      <c r="C10" s="8">
        <v>790777.54697999998</v>
      </c>
      <c r="D10" s="8">
        <f t="shared" si="1"/>
        <v>20.731477932398239</v>
      </c>
      <c r="E10" s="8">
        <v>758940.73196999996</v>
      </c>
      <c r="F10" s="8">
        <f t="shared" si="0"/>
        <v>104.19490134985384</v>
      </c>
    </row>
    <row r="11" spans="1:6" ht="30.05" customHeight="1" x14ac:dyDescent="0.3">
      <c r="A11" s="14" t="s">
        <v>10</v>
      </c>
      <c r="B11" s="8">
        <f>B12+B13+B14</f>
        <v>1214505.32326</v>
      </c>
      <c r="C11" s="8">
        <f>C12+C13+C14</f>
        <v>314130.20978000003</v>
      </c>
      <c r="D11" s="8">
        <f t="shared" ref="D11:D45" si="2">C11/B11*100</f>
        <v>25.864868911138679</v>
      </c>
      <c r="E11" s="8">
        <f>E12+E13+E14</f>
        <v>235981.43424</v>
      </c>
      <c r="F11" s="8">
        <f t="shared" si="0"/>
        <v>133.11649316467856</v>
      </c>
    </row>
    <row r="12" spans="1:6" ht="15.05" customHeight="1" x14ac:dyDescent="0.3">
      <c r="A12" s="16" t="s">
        <v>5</v>
      </c>
      <c r="B12" s="7">
        <v>53605</v>
      </c>
      <c r="C12" s="8">
        <v>5962.52</v>
      </c>
      <c r="D12" s="8">
        <f t="shared" si="2"/>
        <v>11.12306687808973</v>
      </c>
      <c r="E12" s="8">
        <v>8935.08</v>
      </c>
      <c r="F12" s="8">
        <f t="shared" si="0"/>
        <v>66.73157934791854</v>
      </c>
    </row>
    <row r="13" spans="1:6" ht="15.05" customHeight="1" x14ac:dyDescent="0.3">
      <c r="A13" s="16" t="s">
        <v>46</v>
      </c>
      <c r="B13" s="7">
        <v>118968.6</v>
      </c>
      <c r="C13" s="8">
        <v>26848.984380000002</v>
      </c>
      <c r="D13" s="8">
        <f t="shared" si="2"/>
        <v>22.568126698977714</v>
      </c>
      <c r="E13" s="8">
        <v>5372.3433400000004</v>
      </c>
      <c r="F13" s="8">
        <f t="shared" si="0"/>
        <v>499.76300248896604</v>
      </c>
    </row>
    <row r="14" spans="1:6" ht="15.05" customHeight="1" x14ac:dyDescent="0.3">
      <c r="A14" s="16" t="s">
        <v>6</v>
      </c>
      <c r="B14" s="7">
        <v>1041931.7232599999</v>
      </c>
      <c r="C14" s="8">
        <v>281318.70540000004</v>
      </c>
      <c r="D14" s="8">
        <f t="shared" si="2"/>
        <v>26.999725521343088</v>
      </c>
      <c r="E14" s="8">
        <v>221674.01089999999</v>
      </c>
      <c r="F14" s="8">
        <f t="shared" si="0"/>
        <v>126.90648951486989</v>
      </c>
    </row>
    <row r="15" spans="1:6" ht="15.05" customHeight="1" x14ac:dyDescent="0.3">
      <c r="A15" s="14" t="s">
        <v>11</v>
      </c>
      <c r="B15" s="7">
        <f>B16+B17+B18+B19</f>
        <v>482465.2</v>
      </c>
      <c r="C15" s="7">
        <f>C16+C17+C18+C19</f>
        <v>112936.22325000001</v>
      </c>
      <c r="D15" s="8">
        <f t="shared" si="2"/>
        <v>23.408159438235131</v>
      </c>
      <c r="E15" s="7">
        <f>E16+E17+E18+E19</f>
        <v>104036.88544</v>
      </c>
      <c r="F15" s="8">
        <f t="shared" si="0"/>
        <v>108.55402175138396</v>
      </c>
    </row>
    <row r="16" spans="1:6" ht="30.05" customHeight="1" x14ac:dyDescent="0.3">
      <c r="A16" s="6" t="s">
        <v>12</v>
      </c>
      <c r="B16" s="7">
        <v>372730</v>
      </c>
      <c r="C16" s="7">
        <v>91593.557570000004</v>
      </c>
      <c r="D16" s="8">
        <f t="shared" si="2"/>
        <v>24.573701491696404</v>
      </c>
      <c r="E16" s="8">
        <v>76697.836259999996</v>
      </c>
      <c r="F16" s="8">
        <f t="shared" si="0"/>
        <v>119.42130578430481</v>
      </c>
    </row>
    <row r="17" spans="1:6" ht="15.05" customHeight="1" x14ac:dyDescent="0.3">
      <c r="A17" s="6" t="s">
        <v>40</v>
      </c>
      <c r="B17" s="7">
        <v>74145.899999999994</v>
      </c>
      <c r="C17" s="7">
        <v>14345.597460000001</v>
      </c>
      <c r="D17" s="8">
        <f t="shared" si="2"/>
        <v>19.347795980627389</v>
      </c>
      <c r="E17" s="8">
        <v>16709.596290000001</v>
      </c>
      <c r="F17" s="8">
        <f t="shared" si="0"/>
        <v>85.852447964797591</v>
      </c>
    </row>
    <row r="18" spans="1:6" ht="15.05" customHeight="1" x14ac:dyDescent="0.3">
      <c r="A18" s="6" t="s">
        <v>41</v>
      </c>
      <c r="B18" s="7">
        <v>35105.300000000003</v>
      </c>
      <c r="C18" s="7">
        <v>6767.1163100000003</v>
      </c>
      <c r="D18" s="8">
        <f t="shared" si="2"/>
        <v>19.276622931580132</v>
      </c>
      <c r="E18" s="8">
        <v>10309.918820000001</v>
      </c>
      <c r="F18" s="8">
        <f t="shared" si="0"/>
        <v>65.636950476007726</v>
      </c>
    </row>
    <row r="19" spans="1:6" ht="30.05" customHeight="1" x14ac:dyDescent="0.3">
      <c r="A19" s="6" t="s">
        <v>42</v>
      </c>
      <c r="B19" s="7">
        <v>484</v>
      </c>
      <c r="C19" s="7">
        <v>229.95191</v>
      </c>
      <c r="D19" s="8">
        <f t="shared" si="2"/>
        <v>47.510725206611568</v>
      </c>
      <c r="E19" s="8">
        <v>319.53406999999999</v>
      </c>
      <c r="F19" s="8">
        <f t="shared" si="0"/>
        <v>71.964754806897432</v>
      </c>
    </row>
    <row r="20" spans="1:6" ht="15.05" customHeight="1" x14ac:dyDescent="0.3">
      <c r="A20" s="14" t="s">
        <v>13</v>
      </c>
      <c r="B20" s="8">
        <f>B21+B22+B23+B24+B25</f>
        <v>1259725.5</v>
      </c>
      <c r="C20" s="8">
        <f>C21+C22+C23+C24+C25</f>
        <v>257944.74230000001</v>
      </c>
      <c r="D20" s="8">
        <f t="shared" si="2"/>
        <v>20.476265845217867</v>
      </c>
      <c r="E20" s="8">
        <f>E21+E22+E23+E24+E25</f>
        <v>261613.25837</v>
      </c>
      <c r="F20" s="8">
        <f t="shared" si="0"/>
        <v>98.597733122221356</v>
      </c>
    </row>
    <row r="21" spans="1:6" ht="15.05" customHeight="1" x14ac:dyDescent="0.3">
      <c r="A21" s="6" t="s">
        <v>43</v>
      </c>
      <c r="B21" s="8">
        <v>59917.3</v>
      </c>
      <c r="C21" s="8">
        <v>11959.9004</v>
      </c>
      <c r="D21" s="8">
        <f t="shared" si="2"/>
        <v>19.960679803662714</v>
      </c>
      <c r="E21" s="8">
        <v>8197.4704199999996</v>
      </c>
      <c r="F21" s="8">
        <f t="shared" si="0"/>
        <v>145.8974511310283</v>
      </c>
    </row>
    <row r="22" spans="1:6" ht="15.05" customHeight="1" x14ac:dyDescent="0.3">
      <c r="A22" s="6" t="s">
        <v>14</v>
      </c>
      <c r="B22" s="8">
        <v>768482.6</v>
      </c>
      <c r="C22" s="8">
        <v>156936.26865000001</v>
      </c>
      <c r="D22" s="8">
        <f t="shared" si="2"/>
        <v>20.421577359070984</v>
      </c>
      <c r="E22" s="8">
        <v>162412.22516999999</v>
      </c>
      <c r="F22" s="8">
        <f t="shared" si="0"/>
        <v>96.628359401967316</v>
      </c>
    </row>
    <row r="23" spans="1:6" ht="15.05" customHeight="1" x14ac:dyDescent="0.3">
      <c r="A23" s="6" t="s">
        <v>15</v>
      </c>
      <c r="B23" s="8">
        <v>225354.7</v>
      </c>
      <c r="C23" s="8">
        <v>40576.388169999998</v>
      </c>
      <c r="D23" s="8">
        <f t="shared" si="2"/>
        <v>18.005565524038325</v>
      </c>
      <c r="E23" s="8">
        <v>38524.62444</v>
      </c>
      <c r="F23" s="8">
        <f t="shared" si="0"/>
        <v>105.32585004999986</v>
      </c>
    </row>
    <row r="24" spans="1:6" ht="15.05" customHeight="1" x14ac:dyDescent="0.3">
      <c r="A24" s="6" t="s">
        <v>16</v>
      </c>
      <c r="B24" s="8">
        <v>2520</v>
      </c>
      <c r="C24" s="8">
        <v>473</v>
      </c>
      <c r="D24" s="8">
        <f t="shared" si="2"/>
        <v>18.769841269841269</v>
      </c>
      <c r="E24" s="8">
        <v>277.09177</v>
      </c>
      <c r="F24" s="8">
        <f t="shared" si="0"/>
        <v>170.70156937537337</v>
      </c>
    </row>
    <row r="25" spans="1:6" ht="15.05" customHeight="1" x14ac:dyDescent="0.3">
      <c r="A25" s="6" t="s">
        <v>44</v>
      </c>
      <c r="B25" s="8">
        <v>203450.9</v>
      </c>
      <c r="C25" s="8">
        <v>47999.185080000003</v>
      </c>
      <c r="D25" s="8">
        <f t="shared" si="2"/>
        <v>23.59251548162235</v>
      </c>
      <c r="E25" s="8">
        <v>52201.846570000002</v>
      </c>
      <c r="F25" s="8">
        <f t="shared" si="0"/>
        <v>91.949209144614358</v>
      </c>
    </row>
    <row r="26" spans="1:6" ht="30.05" customHeight="1" x14ac:dyDescent="0.3">
      <c r="A26" s="14" t="s">
        <v>17</v>
      </c>
      <c r="B26" s="8">
        <f>B27+B28</f>
        <v>46402</v>
      </c>
      <c r="C26" s="8">
        <f>C27+C28</f>
        <v>10824.87766</v>
      </c>
      <c r="D26" s="8">
        <f t="shared" si="2"/>
        <v>23.328472177923366</v>
      </c>
      <c r="E26" s="8">
        <f>E27+E28</f>
        <v>11668.871880000001</v>
      </c>
      <c r="F26" s="8">
        <f t="shared" si="0"/>
        <v>92.76713097307568</v>
      </c>
    </row>
    <row r="27" spans="1:6" ht="15.05" customHeight="1" x14ac:dyDescent="0.3">
      <c r="A27" s="6" t="s">
        <v>18</v>
      </c>
      <c r="B27" s="8">
        <v>46068</v>
      </c>
      <c r="C27" s="8">
        <v>10824.87766</v>
      </c>
      <c r="D27" s="8">
        <f t="shared" si="2"/>
        <v>23.497607145958149</v>
      </c>
      <c r="E27" s="8">
        <v>11668.871880000001</v>
      </c>
      <c r="F27" s="8">
        <f t="shared" si="0"/>
        <v>92.76713097307568</v>
      </c>
    </row>
    <row r="28" spans="1:6" ht="30.05" customHeight="1" x14ac:dyDescent="0.3">
      <c r="A28" s="6" t="s">
        <v>19</v>
      </c>
      <c r="B28" s="8">
        <v>334</v>
      </c>
      <c r="C28" s="8">
        <v>0</v>
      </c>
      <c r="D28" s="8">
        <f t="shared" si="2"/>
        <v>0</v>
      </c>
      <c r="E28" s="8">
        <v>0</v>
      </c>
      <c r="F28" s="8">
        <v>0</v>
      </c>
    </row>
    <row r="29" spans="1:6" ht="15.05" customHeight="1" x14ac:dyDescent="0.3">
      <c r="A29" s="14" t="s">
        <v>20</v>
      </c>
      <c r="B29" s="8">
        <v>109950.2</v>
      </c>
      <c r="C29" s="8">
        <v>25935.746200000001</v>
      </c>
      <c r="D29" s="8">
        <f t="shared" si="2"/>
        <v>23.588630307175432</v>
      </c>
      <c r="E29" s="8">
        <v>25870.84823</v>
      </c>
      <c r="F29" s="8">
        <f t="shared" si="0"/>
        <v>100.25085366132195</v>
      </c>
    </row>
    <row r="30" spans="1:6" ht="30.05" customHeight="1" x14ac:dyDescent="0.3">
      <c r="A30" s="14" t="s">
        <v>39</v>
      </c>
      <c r="B30" s="8">
        <v>0</v>
      </c>
      <c r="C30" s="8">
        <v>0.19353000000000001</v>
      </c>
      <c r="D30" s="8">
        <v>0</v>
      </c>
      <c r="E30" s="8">
        <v>0</v>
      </c>
      <c r="F30" s="8">
        <v>0</v>
      </c>
    </row>
    <row r="31" spans="1:6" ht="45.25" customHeight="1" x14ac:dyDescent="0.3">
      <c r="A31" s="14" t="s">
        <v>21</v>
      </c>
      <c r="B31" s="8">
        <v>143621.17199999999</v>
      </c>
      <c r="C31" s="8">
        <v>26656.756160000001</v>
      </c>
      <c r="D31" s="8">
        <f t="shared" si="2"/>
        <v>18.560464163319878</v>
      </c>
      <c r="E31" s="8">
        <v>24778.551820000001</v>
      </c>
      <c r="F31" s="8">
        <f t="shared" si="0"/>
        <v>107.57996009469775</v>
      </c>
    </row>
    <row r="32" spans="1:6" ht="15.05" customHeight="1" x14ac:dyDescent="0.3">
      <c r="A32" s="14" t="s">
        <v>22</v>
      </c>
      <c r="B32" s="8">
        <v>11158.4</v>
      </c>
      <c r="C32" s="8">
        <v>1652.8305600000001</v>
      </c>
      <c r="D32" s="8">
        <f t="shared" si="2"/>
        <v>14.812433323774018</v>
      </c>
      <c r="E32" s="8">
        <v>2245.6891900000001</v>
      </c>
      <c r="F32" s="8">
        <f t="shared" si="0"/>
        <v>73.600147667807946</v>
      </c>
    </row>
    <row r="33" spans="1:6" ht="30.05" customHeight="1" x14ac:dyDescent="0.3">
      <c r="A33" s="17" t="s">
        <v>32</v>
      </c>
      <c r="B33" s="7">
        <v>102880.1</v>
      </c>
      <c r="C33" s="8">
        <v>29646.322029999999</v>
      </c>
      <c r="D33" s="8">
        <f t="shared" si="2"/>
        <v>28.816381428478394</v>
      </c>
      <c r="E33" s="8">
        <v>23677.60889</v>
      </c>
      <c r="F33" s="8">
        <f t="shared" si="0"/>
        <v>125.20825970109179</v>
      </c>
    </row>
    <row r="34" spans="1:6" ht="30.05" customHeight="1" x14ac:dyDescent="0.3">
      <c r="A34" s="18" t="s">
        <v>23</v>
      </c>
      <c r="B34" s="8">
        <v>22397.7</v>
      </c>
      <c r="C34" s="8">
        <v>10186.57281</v>
      </c>
      <c r="D34" s="8">
        <f t="shared" si="2"/>
        <v>45.480441339959008</v>
      </c>
      <c r="E34" s="8">
        <v>5101.7026400000004</v>
      </c>
      <c r="F34" s="8">
        <f t="shared" si="0"/>
        <v>199.67006171884606</v>
      </c>
    </row>
    <row r="35" spans="1:6" ht="15.05" customHeight="1" x14ac:dyDescent="0.3">
      <c r="A35" s="14" t="s">
        <v>24</v>
      </c>
      <c r="B35" s="9">
        <v>3702.8</v>
      </c>
      <c r="C35" s="8">
        <v>796.32389999999998</v>
      </c>
      <c r="D35" s="8">
        <f t="shared" si="2"/>
        <v>21.505992762233983</v>
      </c>
      <c r="E35" s="8">
        <v>669.55395999999996</v>
      </c>
      <c r="F35" s="8">
        <f t="shared" si="0"/>
        <v>118.93349118568428</v>
      </c>
    </row>
    <row r="36" spans="1:6" ht="15.05" customHeight="1" x14ac:dyDescent="0.3">
      <c r="A36" s="14" t="s">
        <v>25</v>
      </c>
      <c r="B36" s="8">
        <v>212046.4</v>
      </c>
      <c r="C36" s="8">
        <v>49918.596080000003</v>
      </c>
      <c r="D36" s="8">
        <f t="shared" si="2"/>
        <v>23.541355137366164</v>
      </c>
      <c r="E36" s="8">
        <v>43020.38104</v>
      </c>
      <c r="F36" s="8">
        <f t="shared" si="0"/>
        <v>116.03476043967649</v>
      </c>
    </row>
    <row r="37" spans="1:6" ht="15.05" customHeight="1" x14ac:dyDescent="0.3">
      <c r="A37" s="13" t="s">
        <v>33</v>
      </c>
      <c r="B37" s="8">
        <v>1568.3</v>
      </c>
      <c r="C37" s="8">
        <v>1444.0362700000001</v>
      </c>
      <c r="D37" s="8">
        <f t="shared" si="2"/>
        <v>92.076533188803168</v>
      </c>
      <c r="E37" s="8">
        <v>631.92417</v>
      </c>
      <c r="F37" s="8">
        <f t="shared" si="0"/>
        <v>228.514169666908</v>
      </c>
    </row>
    <row r="38" spans="1:6" ht="15.05" customHeight="1" x14ac:dyDescent="0.3">
      <c r="A38" s="5" t="s">
        <v>37</v>
      </c>
      <c r="B38" s="10">
        <f>B39+B44</f>
        <v>18656806.375549998</v>
      </c>
      <c r="C38" s="10">
        <f>C39+C44</f>
        <v>3916487.36834</v>
      </c>
      <c r="D38" s="10">
        <f t="shared" si="2"/>
        <v>20.992271075250109</v>
      </c>
      <c r="E38" s="10">
        <f>E39+E44</f>
        <v>4037180.26</v>
      </c>
      <c r="F38" s="10">
        <f t="shared" si="0"/>
        <v>97.010465624836883</v>
      </c>
    </row>
    <row r="39" spans="1:6" ht="30.05" customHeight="1" x14ac:dyDescent="0.3">
      <c r="A39" s="14" t="s">
        <v>26</v>
      </c>
      <c r="B39" s="8">
        <f>B40+B41+B42+B43</f>
        <v>18646792.775549997</v>
      </c>
      <c r="C39" s="8">
        <f>C40+C41+C42+C43</f>
        <v>3919221.36834</v>
      </c>
      <c r="D39" s="8">
        <f t="shared" si="2"/>
        <v>21.018206270190078</v>
      </c>
      <c r="E39" s="8">
        <f>E40+E41+E42+E43</f>
        <v>4034123.8</v>
      </c>
      <c r="F39" s="8">
        <f t="shared" si="0"/>
        <v>97.151737592683702</v>
      </c>
    </row>
    <row r="40" spans="1:6" ht="15.05" customHeight="1" x14ac:dyDescent="0.3">
      <c r="A40" s="19" t="s">
        <v>27</v>
      </c>
      <c r="B40" s="8">
        <v>9428073.5999999996</v>
      </c>
      <c r="C40" s="8">
        <v>2357018.7000000002</v>
      </c>
      <c r="D40" s="8">
        <f t="shared" si="2"/>
        <v>25.000003181986191</v>
      </c>
      <c r="E40" s="8">
        <v>2327821.7999999998</v>
      </c>
      <c r="F40" s="8">
        <f>C40/E40*100</f>
        <v>101.25425838008735</v>
      </c>
    </row>
    <row r="41" spans="1:6" ht="30.05" customHeight="1" x14ac:dyDescent="0.3">
      <c r="A41" s="15" t="s">
        <v>28</v>
      </c>
      <c r="B41" s="8">
        <v>7468920.7999999998</v>
      </c>
      <c r="C41" s="8">
        <v>1220372.51633</v>
      </c>
      <c r="D41" s="8">
        <f t="shared" si="2"/>
        <v>16.339342041624004</v>
      </c>
      <c r="E41" s="8">
        <v>1402536.6</v>
      </c>
      <c r="F41" s="8">
        <f t="shared" ref="F41:F44" si="3">C41/E41*100</f>
        <v>87.011812478191302</v>
      </c>
    </row>
    <row r="42" spans="1:6" ht="15.05" customHeight="1" x14ac:dyDescent="0.3">
      <c r="A42" s="19" t="s">
        <v>29</v>
      </c>
      <c r="B42" s="8">
        <v>1159629.3999999999</v>
      </c>
      <c r="C42" s="8">
        <v>333687.69714</v>
      </c>
      <c r="D42" s="8">
        <f t="shared" si="2"/>
        <v>28.775374023804506</v>
      </c>
      <c r="E42" s="8">
        <v>300794.5</v>
      </c>
      <c r="F42" s="8">
        <f t="shared" si="3"/>
        <v>110.93543836074132</v>
      </c>
    </row>
    <row r="43" spans="1:6" ht="15.05" customHeight="1" x14ac:dyDescent="0.3">
      <c r="A43" s="19" t="s">
        <v>30</v>
      </c>
      <c r="B43" s="8">
        <v>590168.97554999997</v>
      </c>
      <c r="C43" s="8">
        <v>8142.4548700000005</v>
      </c>
      <c r="D43" s="8">
        <f t="shared" si="2"/>
        <v>1.3796819567500562</v>
      </c>
      <c r="E43" s="8">
        <v>2970.9</v>
      </c>
      <c r="F43" s="8">
        <f t="shared" si="3"/>
        <v>274.07367700023559</v>
      </c>
    </row>
    <row r="44" spans="1:6" ht="15.05" customHeight="1" x14ac:dyDescent="0.3">
      <c r="A44" s="20" t="s">
        <v>36</v>
      </c>
      <c r="B44" s="8">
        <v>10013.6</v>
      </c>
      <c r="C44" s="8">
        <v>-2734</v>
      </c>
      <c r="D44" s="8">
        <f t="shared" si="2"/>
        <v>-27.302868099384835</v>
      </c>
      <c r="E44" s="8">
        <v>3056.46</v>
      </c>
      <c r="F44" s="8">
        <f t="shared" si="3"/>
        <v>-89.449886469968519</v>
      </c>
    </row>
    <row r="45" spans="1:6" x14ac:dyDescent="0.3">
      <c r="A45" s="22" t="s">
        <v>31</v>
      </c>
      <c r="B45" s="23">
        <f>B7+B38</f>
        <v>27525383.230810001</v>
      </c>
      <c r="C45" s="23">
        <f>C7+C38</f>
        <v>5830382.7349700006</v>
      </c>
      <c r="D45" s="10">
        <f t="shared" si="2"/>
        <v>21.181840361967698</v>
      </c>
      <c r="E45" s="23">
        <f>E7+E38</f>
        <v>5907712.7206299994</v>
      </c>
      <c r="F45" s="10">
        <f t="shared" si="0"/>
        <v>98.691033411459586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Республиканский</vt:lpstr>
      <vt:lpstr>Консолидированный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2019-05-07T07:08:23Z</dcterms:modified>
</cp:coreProperties>
</file>