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38" yWindow="125" windowWidth="14826" windowHeight="8014"/>
  </bookViews>
  <sheets>
    <sheet name="Республиканский" sheetId="4" r:id="rId1"/>
    <sheet name="Консолидированный" sheetId="9" r:id="rId2"/>
  </sheets>
  <externalReferences>
    <externalReference r:id="rId3"/>
  </externalReferences>
  <definedNames>
    <definedName name="Svod0306" localSheetId="1">#REF!</definedName>
    <definedName name="Svod0306">#REF!</definedName>
    <definedName name="XDO_?AM_MM?" localSheetId="1">#REF!</definedName>
    <definedName name="XDO_?AM_MM?">#REF!</definedName>
    <definedName name="XDO_?AM_MM_2?" localSheetId="1">#REF!</definedName>
    <definedName name="XDO_?AM_MM_2?">#REF!</definedName>
    <definedName name="XDO_?AM_MM_3?" localSheetId="1">#REF!</definedName>
    <definedName name="XDO_?AM_MM_3?">#REF!</definedName>
    <definedName name="XDO_?AM_YY?" localSheetId="1">#REF!</definedName>
    <definedName name="XDO_?AM_YY?">#REF!</definedName>
    <definedName name="XDO_?AM_YY_2?" localSheetId="1">#REF!</definedName>
    <definedName name="XDO_?AM_YY_2?">#REF!</definedName>
    <definedName name="XDO_?AM_YY_3?" localSheetId="1">#REF!</definedName>
    <definedName name="XDO_?AM_YY_3?">#REF!</definedName>
    <definedName name="XDO_?BS?" localSheetId="1">#REF!</definedName>
    <definedName name="XDO_?BS?">#REF!</definedName>
    <definedName name="XDO_?CODE_T?" localSheetId="1">#REF!</definedName>
    <definedName name="XDO_?CODE_T?">#REF!</definedName>
    <definedName name="XDO_?IL?" localSheetId="1">#REF!</definedName>
    <definedName name="XDO_?IL?">#REF!</definedName>
    <definedName name="XDO_?KBK?" localSheetId="1">#REF!</definedName>
    <definedName name="XDO_?KBK?">#REF!</definedName>
    <definedName name="XDO_?KBK_2?" localSheetId="1">#REF!</definedName>
    <definedName name="XDO_?KBK_2?">#REF!</definedName>
    <definedName name="XDO_?NAME_BUD?" localSheetId="1">#REF!</definedName>
    <definedName name="XDO_?NAME_BUD?">#REF!</definedName>
    <definedName name="XDO_?NAME_BUD_2?" localSheetId="1">#REF!</definedName>
    <definedName name="XDO_?NAME_BUD_2?">#REF!</definedName>
    <definedName name="XDO_?NAME_MM?" localSheetId="1">#REF!</definedName>
    <definedName name="XDO_?NAME_MM?">#REF!</definedName>
    <definedName name="XDO_?NAME_T?" localSheetId="1">#REF!</definedName>
    <definedName name="XDO_?NAME_T?">#REF!</definedName>
    <definedName name="XDO_?NAME_UFO?" localSheetId="1">#REF!</definedName>
    <definedName name="XDO_?NAME_UFO?">#REF!</definedName>
    <definedName name="XDO_?NOTE?" localSheetId="1">#REF!</definedName>
    <definedName name="XDO_?NOTE?">#REF!</definedName>
    <definedName name="XDO_?NV?" localSheetId="1">#REF!</definedName>
    <definedName name="XDO_?NV?">#REF!</definedName>
    <definedName name="XDO_?REPORT_DATE?" localSheetId="1">#REF!</definedName>
    <definedName name="XDO_?REPORT_DATE?">#REF!</definedName>
    <definedName name="XDO_?REPORT_MM?" localSheetId="1">#REF!</definedName>
    <definedName name="XDO_?REPORT_MM?">#REF!</definedName>
    <definedName name="XDO_?REPORT_MM_2?" localSheetId="1">#REF!</definedName>
    <definedName name="XDO_?REPORT_MM_2?">#REF!</definedName>
    <definedName name="XDO_?SIGN5?" localSheetId="1">#REF!</definedName>
    <definedName name="XDO_?SIGN5?">#REF!</definedName>
    <definedName name="XDO_?SIGN6?" localSheetId="1">#REF!</definedName>
    <definedName name="XDO_?SIGN6?">#REF!</definedName>
    <definedName name="XDO_?SIGN7?" localSheetId="1">#REF!</definedName>
    <definedName name="XDO_?SIGN7?">#REF!</definedName>
    <definedName name="XDO_GROUP_?EMPTY_1?" localSheetId="1">#REF!</definedName>
    <definedName name="XDO_GROUP_?EMPTY_1?">#REF!</definedName>
    <definedName name="XDO_GROUP_?LINE?" localSheetId="1">'[1]0531467'!#REF!</definedName>
    <definedName name="XDO_GROUP_?LINE?">'[1]0531467'!#REF!</definedName>
    <definedName name="XDO_GROUP_?LIST_DATA?" localSheetId="1">#REF!</definedName>
    <definedName name="XDO_GROUP_?LIST_DATA?">#REF!</definedName>
    <definedName name="XDO_GROUP_?LIST_DATA_2?" localSheetId="1">#REF!</definedName>
    <definedName name="XDO_GROUP_?LIST_DATA_2?">#REF!</definedName>
    <definedName name="XDO_GROUP_?LIST_DATA_3?" localSheetId="1">#REF!</definedName>
    <definedName name="XDO_GROUP_?LIST_DATA_3?">#REF!</definedName>
    <definedName name="XDO_GROUP_?REPPRT?" localSheetId="1">#REF!</definedName>
    <definedName name="XDO_GROUP_?REPPRT?">#REF!</definedName>
    <definedName name="А246" localSheetId="1">#REF!</definedName>
    <definedName name="А246">#REF!</definedName>
    <definedName name="_xlnm.Print_Titles" localSheetId="1">Консолидированный!$6:$6</definedName>
    <definedName name="_xlnm.Print_Titles" localSheetId="0">Республиканский!$6:$6</definedName>
    <definedName name="_xlnm.Print_Area" localSheetId="1">Консолидированный!$A$1:$F$45</definedName>
    <definedName name="_xlnm.Print_Area" localSheetId="0">Республиканский!$A$1:$F$41</definedName>
  </definedNames>
  <calcPr calcId="144525"/>
</workbook>
</file>

<file path=xl/calcChain.xml><?xml version="1.0" encoding="utf-8"?>
<calcChain xmlns="http://schemas.openxmlformats.org/spreadsheetml/2006/main">
  <c r="F44" i="9" l="1"/>
  <c r="D44" i="9"/>
  <c r="F43" i="9"/>
  <c r="D43" i="9"/>
  <c r="F42" i="9"/>
  <c r="D42" i="9"/>
  <c r="F41" i="9"/>
  <c r="D41" i="9"/>
  <c r="F40" i="9"/>
  <c r="D40" i="9"/>
  <c r="E39" i="9"/>
  <c r="F39" i="9" s="1"/>
  <c r="D39" i="9"/>
  <c r="F40" i="4"/>
  <c r="D40" i="4"/>
  <c r="F39" i="4"/>
  <c r="D39" i="4"/>
  <c r="F38" i="4"/>
  <c r="D38" i="4"/>
  <c r="F37" i="4"/>
  <c r="D37" i="4"/>
  <c r="F36" i="4"/>
  <c r="D36" i="4"/>
  <c r="F35" i="4"/>
  <c r="D35" i="4"/>
  <c r="B34" i="4" l="1"/>
  <c r="C38" i="9" l="1"/>
  <c r="B38" i="9"/>
  <c r="E38" i="9"/>
  <c r="E34" i="4"/>
  <c r="F38" i="9" l="1"/>
  <c r="C34" i="4"/>
  <c r="F34" i="4" s="1"/>
  <c r="D38" i="9"/>
  <c r="D34" i="4"/>
  <c r="F27" i="9" l="1"/>
  <c r="F29" i="9"/>
  <c r="F31" i="9"/>
  <c r="F32" i="9"/>
  <c r="F33" i="9"/>
  <c r="F34" i="9"/>
  <c r="F35" i="9"/>
  <c r="F36" i="9"/>
  <c r="F37" i="9"/>
  <c r="F21" i="9"/>
  <c r="F22" i="9"/>
  <c r="F23" i="9"/>
  <c r="F24" i="9"/>
  <c r="F25" i="9"/>
  <c r="F16" i="9"/>
  <c r="F17" i="9"/>
  <c r="F18" i="9"/>
  <c r="F19" i="9"/>
  <c r="F12" i="9"/>
  <c r="F13" i="9"/>
  <c r="F14" i="9"/>
  <c r="F9" i="9"/>
  <c r="F10" i="9"/>
  <c r="F27" i="4"/>
  <c r="F28" i="4"/>
  <c r="F29" i="4"/>
  <c r="F30" i="4"/>
  <c r="F31" i="4"/>
  <c r="F32" i="4"/>
  <c r="F33" i="4"/>
  <c r="F23" i="4"/>
  <c r="F25" i="4"/>
  <c r="F19" i="4"/>
  <c r="F20" i="4"/>
  <c r="F21" i="4"/>
  <c r="F16" i="4"/>
  <c r="F17" i="4"/>
  <c r="F12" i="4"/>
  <c r="F13" i="4"/>
  <c r="F14" i="4"/>
  <c r="F9" i="4"/>
  <c r="F10" i="4"/>
  <c r="D9" i="9" l="1"/>
  <c r="D27" i="9" l="1"/>
  <c r="D28" i="9"/>
  <c r="D29" i="9"/>
  <c r="D31" i="9"/>
  <c r="D32" i="9"/>
  <c r="D33" i="9"/>
  <c r="D34" i="9"/>
  <c r="D35" i="9"/>
  <c r="D36" i="9"/>
  <c r="D37" i="9"/>
  <c r="D21" i="9"/>
  <c r="D22" i="9"/>
  <c r="D23" i="9"/>
  <c r="D24" i="9"/>
  <c r="D25" i="9"/>
  <c r="D16" i="9"/>
  <c r="D17" i="9"/>
  <c r="D18" i="9"/>
  <c r="D19" i="9"/>
  <c r="D12" i="9"/>
  <c r="D13" i="9"/>
  <c r="D14" i="9"/>
  <c r="D10" i="9"/>
  <c r="D23" i="4"/>
  <c r="D24" i="4"/>
  <c r="D25" i="4"/>
  <c r="D27" i="4"/>
  <c r="D28" i="4"/>
  <c r="D29" i="4"/>
  <c r="D30" i="4"/>
  <c r="D31" i="4"/>
  <c r="D32" i="4"/>
  <c r="D20" i="4"/>
  <c r="D21" i="4"/>
  <c r="D19" i="4"/>
  <c r="D16" i="4"/>
  <c r="D13" i="4"/>
  <c r="D14" i="4"/>
  <c r="D12" i="4"/>
  <c r="D10" i="4"/>
  <c r="D9" i="4"/>
  <c r="B22" i="4" l="1"/>
  <c r="E11" i="4" l="1"/>
  <c r="E11" i="9"/>
  <c r="B8" i="4"/>
  <c r="E15" i="4"/>
  <c r="C11" i="9"/>
  <c r="B11" i="9"/>
  <c r="C15" i="4"/>
  <c r="B15" i="4"/>
  <c r="C11" i="4"/>
  <c r="B11" i="4"/>
  <c r="E20" i="9"/>
  <c r="C20" i="9"/>
  <c r="B20" i="9"/>
  <c r="E15" i="9"/>
  <c r="C15" i="9"/>
  <c r="B15" i="9"/>
  <c r="B8" i="9"/>
  <c r="B26" i="9"/>
  <c r="E26" i="9"/>
  <c r="E8" i="9"/>
  <c r="C26" i="9"/>
  <c r="C8" i="9"/>
  <c r="E8" i="4"/>
  <c r="E18" i="4"/>
  <c r="E22" i="4"/>
  <c r="C8" i="4"/>
  <c r="C18" i="4"/>
  <c r="C22" i="4"/>
  <c r="D22" i="4" s="1"/>
  <c r="B18" i="4"/>
  <c r="F8" i="4" l="1"/>
  <c r="D8" i="4"/>
  <c r="F11" i="9"/>
  <c r="D15" i="4"/>
  <c r="F15" i="4"/>
  <c r="F18" i="4"/>
  <c r="D18" i="4"/>
  <c r="D11" i="4"/>
  <c r="F26" i="9"/>
  <c r="F20" i="9"/>
  <c r="D11" i="9"/>
  <c r="D8" i="9"/>
  <c r="D20" i="9"/>
  <c r="F15" i="9"/>
  <c r="F8" i="9"/>
  <c r="F22" i="4"/>
  <c r="C7" i="4"/>
  <c r="C41" i="4" s="1"/>
  <c r="E7" i="4"/>
  <c r="E41" i="4" s="1"/>
  <c r="F11" i="4"/>
  <c r="E7" i="9"/>
  <c r="E45" i="9" s="1"/>
  <c r="D15" i="9"/>
  <c r="C7" i="9"/>
  <c r="C45" i="9" s="1"/>
  <c r="B7" i="4"/>
  <c r="B41" i="4" s="1"/>
  <c r="B7" i="9"/>
  <c r="D26" i="9"/>
  <c r="D41" i="4" l="1"/>
  <c r="F7" i="9"/>
  <c r="F41" i="4"/>
  <c r="D7" i="4"/>
  <c r="F7" i="4"/>
  <c r="B45" i="9"/>
  <c r="D45" i="9" s="1"/>
  <c r="F45" i="9"/>
  <c r="D7" i="9"/>
</calcChain>
</file>

<file path=xl/sharedStrings.xml><?xml version="1.0" encoding="utf-8"?>
<sst xmlns="http://schemas.openxmlformats.org/spreadsheetml/2006/main" count="98" uniqueCount="53">
  <si>
    <t>ИНФОРМАЦИЯ</t>
  </si>
  <si>
    <t>(по данным бухгалтерской отчетности)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</si>
  <si>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</si>
  <si>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</si>
  <si>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</si>
  <si>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на алкогольную продукцию</t>
  </si>
  <si>
    <t>Доходы от уплаты акцизов на нефтепродукты</t>
  </si>
  <si>
    <t xml:space="preserve"> </t>
  </si>
  <si>
    <t>Наименование показателей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</si>
  <si>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</si>
  <si>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</si>
  <si>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</si>
  <si>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</si>
  <si>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</si>
  <si>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</si>
  <si>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</si>
  <si>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</si>
  <si>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</si>
  <si>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</si>
  <si>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</si>
  <si>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</si>
  <si>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</si>
  <si>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</si>
  <si>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</si>
  <si>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</si>
  <si>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</si>
  <si>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</si>
  <si>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</si>
  <si>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</si>
  <si>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</si>
  <si>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</si>
  <si>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</si>
  <si>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ДОХОДЫ ОТ ОКАЗАНИЯ ПЛАТНЫХ УСЛУГ (РАБОТ) И КОМПЕНСАЦИИ ЗАТРАТ ГОСУДАРСТВА</t>
  </si>
  <si>
    <t>ПРОЧИЕ НЕНАЛОГОВЫЕ ДОХОДЫ</t>
  </si>
  <si>
    <t xml:space="preserve">об исполнении доходов республиканского бюджета   </t>
  </si>
  <si>
    <t xml:space="preserve"> тыс. рублей</t>
  </si>
  <si>
    <t>ПРОЧИЕ БЕЗВОЗМЕЗДНЫЕ ПОСТУПЛЕНИЯ</t>
  </si>
  <si>
    <t xml:space="preserve">БЕЗВОЗМЕЗДНЫЕ ПОСТУПЛЕНИЯ </t>
  </si>
  <si>
    <t>Темп роста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</si>
  <si>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</si>
  <si>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</si>
  <si>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</si>
  <si>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</si>
  <si>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</si>
  <si>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</si>
  <si>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 xml:space="preserve">об исполнении доходов консолидированного бюджета   </t>
  </si>
  <si>
    <t>Доходы от уплаты акцизов на алкогольную продукцию</t>
  </si>
  <si>
    <t>Карачаево-Черкесской Республики за II квартал 2019 года</t>
  </si>
  <si>
    <t>План на 2019 год по Закону Карачаево-Черкесской Республики от 29.12.2018 № 91-РЗ (уточнен.на 01.07.19)</t>
  </si>
  <si>
    <t>Фактически исполнено за II квартал 2019 года</t>
  </si>
  <si>
    <t>% исполнение годового плана за II квартал 2019 г.</t>
  </si>
  <si>
    <t>Фактически исполнено за II квартал 2018 года</t>
  </si>
  <si>
    <t>План на 2019 год по состоянию на 01.07.2019 г. по Отчету об исполнении консолидированного бюджета по форме № 0503317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</si>
</sst>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wrapText="1" indent="1"/>
    </xf>
    <xf numFmtId="0" fontId="4" fillId="0" borderId="1" xfId="2" applyFont="1" applyBorder="1" applyAlignment="1">
      <alignment horizontal="left" vertical="center" wrapText="1" inden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indent="1"/>
    </xf>
    <xf numFmtId="0" fontId="4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10" fillId="0" borderId="0" xfId="0" applyFont="1" applyAlignment="1"/>
    <xf numFmtId="0" fontId="2" fillId="0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_По видам налогов 201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F41"/>
  <sheetViews>
    <sheetView tabSelected="1" zoomScale="90" zoomScaleNormal="90" zoomScaleSheetLayoutView="80" workbookViewId="0">
      <selection activeCell="I42" sqref="I42"/>
    </sheetView>
  </sheetViews>
  <sheetFormatPr defaultColWidth="18.6640625" defaultRowHeight="15.65" x14ac:dyDescent="0.3"/>
  <cols>
    <col min="1" max="1" width="68" style="3" customWidth="1"/>
    <col min="2" max="3" width="14.6640625" style="4" customWidth="1"/>
    <col min="4" max="4" width="14.6640625" style="1" customWidth="1"/>
    <col min="5" max="5" width="14.5546875" style="1" customWidth="1"/>
    <col min="6" max="6" width="14.6640625" style="1" customWidth="1"/>
    <col min="7" max="253" width="9.109375" style="1" customWidth="1"/>
    <col min="254" max="254" width="89" style="1" customWidth="1"/>
    <col min="255" max="16384" width="18.6640625" style="1"/>
  </cols>
  <sheetData>
    <row r="1" spans="1:6" x14ac:dyDescent="0.3">
      <c r="A1" s="26" t="s">
        <v>0</v>
      </c>
      <c r="B1" s="26"/>
      <c r="C1" s="26"/>
      <c r="D1" s="26"/>
      <c r="E1" s="27"/>
      <c r="F1" s="27"/>
    </row>
    <row r="2" spans="1:6" x14ac:dyDescent="0.3">
      <c r="A2" s="28" t="s">
        <v>34</v>
      </c>
      <c r="B2" s="28"/>
      <c r="C2" s="28"/>
      <c r="D2" s="28"/>
      <c r="E2" s="29"/>
      <c r="F2" s="29"/>
    </row>
    <row r="3" spans="1:6" x14ac:dyDescent="0.3">
      <c r="A3" s="30" t="s">
        <v>47</v>
      </c>
      <c r="B3" s="30"/>
      <c r="C3" s="30"/>
      <c r="D3" s="30"/>
      <c r="E3" s="29"/>
      <c r="F3" s="29"/>
    </row>
    <row r="4" spans="1:6" s="2" customFormat="1" ht="16" hidden="1" customHeight="1" x14ac:dyDescent="0.25">
      <c r="A4" s="25" t="s">
        <v>1</v>
      </c>
      <c r="B4" s="25"/>
      <c r="C4" s="25"/>
    </row>
    <row r="5" spans="1:6" x14ac:dyDescent="0.3">
      <c r="A5" s="3" t="s">
        <v>7</v>
      </c>
      <c r="D5" s="4"/>
      <c r="F5" s="4" t="s">
        <v>35</v>
      </c>
    </row>
    <row r="6" spans="1:6" ht="136.05000000000001" customHeight="1" x14ac:dyDescent="0.3">
      <c r="A6" s="11" t="s">
        <v>8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38</v>
      </c>
    </row>
    <row r="7" spans="1:6" ht="15.05" customHeight="1" x14ac:dyDescent="0.3">
      <c r="A7" s="21" t="s">
        <v>2</v>
      </c>
      <c r="B7" s="10">
        <f>B8+B11+B15+B18+B22+B25+B26+B27+B28+B29+B30+B31+B32+B33</f>
        <v>6498915.8000000017</v>
      </c>
      <c r="C7" s="10">
        <f>C8+C11+C15+C18+C22+C25+C26+C27+C28+C29+C30+C31+C32+C33</f>
        <v>2912818.7672600006</v>
      </c>
      <c r="D7" s="10">
        <f>C7/B7*100</f>
        <v>44.820072407462177</v>
      </c>
      <c r="E7" s="10">
        <f>E8+E11+E15+E18+E22+E25+E26+E27+E28+E29+E30+E31+E32+E33</f>
        <v>2805897.9377900008</v>
      </c>
      <c r="F7" s="10">
        <f>C7/E7*100</f>
        <v>103.81057443430082</v>
      </c>
    </row>
    <row r="8" spans="1:6" ht="15.05" customHeight="1" x14ac:dyDescent="0.3">
      <c r="A8" s="14" t="s">
        <v>9</v>
      </c>
      <c r="B8" s="8">
        <f>B9+B10</f>
        <v>4135957.8</v>
      </c>
      <c r="C8" s="8">
        <f>C9+C10</f>
        <v>1691424.53611</v>
      </c>
      <c r="D8" s="8">
        <f t="shared" ref="D8:D18" si="0">C8/B8*100</f>
        <v>40.895594633726681</v>
      </c>
      <c r="E8" s="8">
        <f>E9+E10</f>
        <v>1753225.02685</v>
      </c>
      <c r="F8" s="8">
        <f t="shared" ref="F8:F41" si="1">C8/E8*100</f>
        <v>96.4750394391166</v>
      </c>
    </row>
    <row r="9" spans="1:6" ht="15.05" customHeight="1" x14ac:dyDescent="0.3">
      <c r="A9" s="15" t="s">
        <v>3</v>
      </c>
      <c r="B9" s="7">
        <v>1443772.8</v>
      </c>
      <c r="C9" s="8">
        <v>501147.09671000001</v>
      </c>
      <c r="D9" s="8">
        <f>C9/B9*100</f>
        <v>34.710939055646428</v>
      </c>
      <c r="E9" s="8">
        <v>578379.67145999998</v>
      </c>
      <c r="F9" s="8">
        <f t="shared" si="1"/>
        <v>86.646734219575478</v>
      </c>
    </row>
    <row r="10" spans="1:6" ht="15.05" customHeight="1" x14ac:dyDescent="0.3">
      <c r="A10" s="15" t="s">
        <v>4</v>
      </c>
      <c r="B10" s="8">
        <v>2692185</v>
      </c>
      <c r="C10" s="8">
        <v>1190277.4394</v>
      </c>
      <c r="D10" s="8">
        <f>C10/B10*100</f>
        <v>44.212319710569673</v>
      </c>
      <c r="E10" s="8">
        <v>1174845.3553899999</v>
      </c>
      <c r="F10" s="8">
        <f t="shared" si="1"/>
        <v>101.31354173033924</v>
      </c>
    </row>
    <row r="11" spans="1:6" ht="30.05" customHeight="1" x14ac:dyDescent="0.3">
      <c r="A11" s="14" t="s">
        <v>10</v>
      </c>
      <c r="B11" s="8">
        <f>B12+B13+B14</f>
        <v>1086172.7</v>
      </c>
      <c r="C11" s="8">
        <f>C12+C13+C14</f>
        <v>559061.08973000001</v>
      </c>
      <c r="D11" s="8">
        <f t="shared" si="0"/>
        <v>51.470736626873425</v>
      </c>
      <c r="E11" s="8">
        <f>E12+E13+E14</f>
        <v>435697.36249000003</v>
      </c>
      <c r="F11" s="8">
        <f t="shared" si="1"/>
        <v>128.31408630407566</v>
      </c>
    </row>
    <row r="12" spans="1:6" ht="15.05" customHeight="1" x14ac:dyDescent="0.3">
      <c r="A12" s="16" t="s">
        <v>5</v>
      </c>
      <c r="B12" s="7">
        <v>29505</v>
      </c>
      <c r="C12" s="8">
        <v>9166.6149999999998</v>
      </c>
      <c r="D12" s="8">
        <f>C12/B12*100</f>
        <v>31.068005422809691</v>
      </c>
      <c r="E12" s="8">
        <v>10052.674999999999</v>
      </c>
      <c r="F12" s="8">
        <f t="shared" si="1"/>
        <v>91.185828647598782</v>
      </c>
    </row>
    <row r="13" spans="1:6" ht="15.05" customHeight="1" x14ac:dyDescent="0.3">
      <c r="A13" s="16" t="s">
        <v>46</v>
      </c>
      <c r="B13" s="7">
        <v>118968.6</v>
      </c>
      <c r="C13" s="8">
        <v>54995.908450000003</v>
      </c>
      <c r="D13" s="8">
        <f t="shared" ref="D13:D14" si="2">C13/B13*100</f>
        <v>46.22724689539929</v>
      </c>
      <c r="E13" s="8">
        <v>12548.836300000001</v>
      </c>
      <c r="F13" s="8">
        <f t="shared" si="1"/>
        <v>438.25504720306219</v>
      </c>
    </row>
    <row r="14" spans="1:6" ht="15.05" customHeight="1" x14ac:dyDescent="0.3">
      <c r="A14" s="16" t="s">
        <v>6</v>
      </c>
      <c r="B14" s="7">
        <v>937699.1</v>
      </c>
      <c r="C14" s="8">
        <v>494898.56628000003</v>
      </c>
      <c r="D14" s="8">
        <f t="shared" si="2"/>
        <v>52.777971769408758</v>
      </c>
      <c r="E14" s="8">
        <v>413095.85119000002</v>
      </c>
      <c r="F14" s="8">
        <f t="shared" si="1"/>
        <v>119.80235697220196</v>
      </c>
    </row>
    <row r="15" spans="1:6" ht="15.05" customHeight="1" x14ac:dyDescent="0.3">
      <c r="A15" s="14" t="s">
        <v>11</v>
      </c>
      <c r="B15" s="7">
        <f>B16+B17</f>
        <v>372730</v>
      </c>
      <c r="C15" s="7">
        <f>C16+C17</f>
        <v>225169.80571000002</v>
      </c>
      <c r="D15" s="8">
        <f t="shared" si="0"/>
        <v>60.410969256566418</v>
      </c>
      <c r="E15" s="7">
        <f>E16+E17</f>
        <v>211582.43966</v>
      </c>
      <c r="F15" s="8">
        <f t="shared" si="1"/>
        <v>106.42178342958614</v>
      </c>
    </row>
    <row r="16" spans="1:6" ht="30.05" customHeight="1" x14ac:dyDescent="0.3">
      <c r="A16" s="6" t="s">
        <v>12</v>
      </c>
      <c r="B16" s="7">
        <v>372730</v>
      </c>
      <c r="C16" s="8">
        <v>225171.67796</v>
      </c>
      <c r="D16" s="8">
        <f>C16/B16*100</f>
        <v>60.411471563866606</v>
      </c>
      <c r="E16" s="8">
        <v>211569.34305</v>
      </c>
      <c r="F16" s="8">
        <f t="shared" si="1"/>
        <v>106.42925610767027</v>
      </c>
    </row>
    <row r="17" spans="1:6" ht="15.05" customHeight="1" x14ac:dyDescent="0.3">
      <c r="A17" s="6" t="s">
        <v>41</v>
      </c>
      <c r="B17" s="7">
        <v>0</v>
      </c>
      <c r="C17" s="8">
        <v>-1.87225</v>
      </c>
      <c r="D17" s="8">
        <v>0</v>
      </c>
      <c r="E17" s="8">
        <v>13.09661</v>
      </c>
      <c r="F17" s="8">
        <f t="shared" si="1"/>
        <v>-14.295684150325924</v>
      </c>
    </row>
    <row r="18" spans="1:6" ht="15.05" customHeight="1" x14ac:dyDescent="0.3">
      <c r="A18" s="14" t="s">
        <v>13</v>
      </c>
      <c r="B18" s="8">
        <f>B19+B20+B21</f>
        <v>610627.4</v>
      </c>
      <c r="C18" s="8">
        <f>C19+C20+C21</f>
        <v>280446.12959000003</v>
      </c>
      <c r="D18" s="8">
        <f t="shared" si="0"/>
        <v>45.927537740690973</v>
      </c>
      <c r="E18" s="8">
        <f>E19+E20+E21</f>
        <v>272267.30533</v>
      </c>
      <c r="F18" s="8">
        <f t="shared" si="1"/>
        <v>103.00396856320553</v>
      </c>
    </row>
    <row r="19" spans="1:6" ht="15.05" customHeight="1" x14ac:dyDescent="0.3">
      <c r="A19" s="6" t="s">
        <v>14</v>
      </c>
      <c r="B19" s="8">
        <v>382752.7</v>
      </c>
      <c r="C19" s="8">
        <v>207987.46971</v>
      </c>
      <c r="D19" s="8">
        <f>C19/B19*100</f>
        <v>54.339909218145287</v>
      </c>
      <c r="E19" s="8">
        <v>206949.94227999999</v>
      </c>
      <c r="F19" s="8">
        <f t="shared" si="1"/>
        <v>100.5013422176249</v>
      </c>
    </row>
    <row r="20" spans="1:6" ht="15.05" customHeight="1" x14ac:dyDescent="0.3">
      <c r="A20" s="6" t="s">
        <v>15</v>
      </c>
      <c r="B20" s="8">
        <v>225354.7</v>
      </c>
      <c r="C20" s="8">
        <v>71481.659880000007</v>
      </c>
      <c r="D20" s="8">
        <f t="shared" ref="D20:D21" si="3">C20/B20*100</f>
        <v>31.719622390835429</v>
      </c>
      <c r="E20" s="8">
        <v>64674.737809999999</v>
      </c>
      <c r="F20" s="8">
        <f t="shared" si="1"/>
        <v>110.52485452665806</v>
      </c>
    </row>
    <row r="21" spans="1:6" ht="15.05" customHeight="1" x14ac:dyDescent="0.3">
      <c r="A21" s="6" t="s">
        <v>16</v>
      </c>
      <c r="B21" s="8">
        <v>2520</v>
      </c>
      <c r="C21" s="8">
        <v>977</v>
      </c>
      <c r="D21" s="8">
        <f t="shared" si="3"/>
        <v>38.769841269841272</v>
      </c>
      <c r="E21" s="8">
        <v>642.62523999999996</v>
      </c>
      <c r="F21" s="8">
        <f t="shared" si="1"/>
        <v>152.03262168787518</v>
      </c>
    </row>
    <row r="22" spans="1:6" ht="30.05" customHeight="1" x14ac:dyDescent="0.3">
      <c r="A22" s="14" t="s">
        <v>17</v>
      </c>
      <c r="B22" s="8">
        <f>B23+B24</f>
        <v>46402</v>
      </c>
      <c r="C22" s="8">
        <f>C23+C24</f>
        <v>28763.266650000001</v>
      </c>
      <c r="D22" s="8">
        <f>C22/B22*100</f>
        <v>61.987126955734674</v>
      </c>
      <c r="E22" s="8">
        <f>E23+E24</f>
        <v>22042.904419999999</v>
      </c>
      <c r="F22" s="8">
        <f t="shared" si="1"/>
        <v>130.48764401438166</v>
      </c>
    </row>
    <row r="23" spans="1:6" ht="15.05" customHeight="1" x14ac:dyDescent="0.3">
      <c r="A23" s="6" t="s">
        <v>18</v>
      </c>
      <c r="B23" s="8">
        <v>46068</v>
      </c>
      <c r="C23" s="8">
        <v>28763.282650000001</v>
      </c>
      <c r="D23" s="8">
        <f t="shared" ref="D23:D41" si="4">C23/B23*100</f>
        <v>62.436577776330651</v>
      </c>
      <c r="E23" s="8">
        <v>22042.904419999999</v>
      </c>
      <c r="F23" s="8">
        <f t="shared" si="1"/>
        <v>130.48771660009766</v>
      </c>
    </row>
    <row r="24" spans="1:6" ht="30.05" customHeight="1" x14ac:dyDescent="0.3">
      <c r="A24" s="6" t="s">
        <v>19</v>
      </c>
      <c r="B24" s="8">
        <v>334</v>
      </c>
      <c r="C24" s="8">
        <v>-1.6E-2</v>
      </c>
      <c r="D24" s="8">
        <f t="shared" si="4"/>
        <v>-4.7904191616766467E-3</v>
      </c>
      <c r="E24" s="8">
        <v>0</v>
      </c>
      <c r="F24" s="8">
        <v>0</v>
      </c>
    </row>
    <row r="25" spans="1:6" ht="15.05" customHeight="1" x14ac:dyDescent="0.3">
      <c r="A25" s="14" t="s">
        <v>20</v>
      </c>
      <c r="B25" s="8">
        <v>22796.400000000001</v>
      </c>
      <c r="C25" s="8">
        <v>11592.900670000001</v>
      </c>
      <c r="D25" s="8">
        <f t="shared" si="4"/>
        <v>50.854085162569532</v>
      </c>
      <c r="E25" s="8">
        <v>11202.98776</v>
      </c>
      <c r="F25" s="8">
        <f t="shared" si="1"/>
        <v>103.48043681161711</v>
      </c>
    </row>
    <row r="26" spans="1:6" ht="30.05" customHeight="1" x14ac:dyDescent="0.3">
      <c r="A26" s="14" t="s">
        <v>39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</row>
    <row r="27" spans="1:6" ht="30.05" customHeight="1" x14ac:dyDescent="0.3">
      <c r="A27" s="14" t="s">
        <v>21</v>
      </c>
      <c r="B27" s="8">
        <v>23615.3</v>
      </c>
      <c r="C27" s="8">
        <v>12551.04716</v>
      </c>
      <c r="D27" s="8">
        <f t="shared" si="4"/>
        <v>53.14794713596693</v>
      </c>
      <c r="E27" s="8">
        <v>9952.1215400000001</v>
      </c>
      <c r="F27" s="8">
        <f t="shared" si="1"/>
        <v>126.11428738640585</v>
      </c>
    </row>
    <row r="28" spans="1:6" ht="15.05" customHeight="1" x14ac:dyDescent="0.3">
      <c r="A28" s="14" t="s">
        <v>22</v>
      </c>
      <c r="B28" s="8">
        <v>8663.4</v>
      </c>
      <c r="C28" s="8">
        <v>4498.0194700000002</v>
      </c>
      <c r="D28" s="8">
        <f t="shared" si="4"/>
        <v>51.919794422513107</v>
      </c>
      <c r="E28" s="8">
        <v>4449.7822500000002</v>
      </c>
      <c r="F28" s="8">
        <f t="shared" si="1"/>
        <v>101.08403551656937</v>
      </c>
    </row>
    <row r="29" spans="1:6" ht="30.05" customHeight="1" x14ac:dyDescent="0.3">
      <c r="A29" s="17" t="s">
        <v>32</v>
      </c>
      <c r="B29" s="7">
        <v>7067.4</v>
      </c>
      <c r="C29" s="8">
        <v>7790.3887599999998</v>
      </c>
      <c r="D29" s="8">
        <f t="shared" si="4"/>
        <v>110.22991142428616</v>
      </c>
      <c r="E29" s="8">
        <v>550.72855000000004</v>
      </c>
      <c r="F29" s="8">
        <f t="shared" si="1"/>
        <v>1414.5605416679414</v>
      </c>
    </row>
    <row r="30" spans="1:6" ht="30.05" customHeight="1" x14ac:dyDescent="0.3">
      <c r="A30" s="18" t="s">
        <v>23</v>
      </c>
      <c r="B30" s="8">
        <v>1004</v>
      </c>
      <c r="C30" s="8">
        <v>3924.5506599999999</v>
      </c>
      <c r="D30" s="8">
        <f t="shared" si="4"/>
        <v>390.89150000000001</v>
      </c>
      <c r="E30" s="8">
        <v>468.48851999999999</v>
      </c>
      <c r="F30" s="8">
        <f t="shared" si="1"/>
        <v>837.70476595669834</v>
      </c>
    </row>
    <row r="31" spans="1:6" ht="15.05" customHeight="1" x14ac:dyDescent="0.3">
      <c r="A31" s="14" t="s">
        <v>24</v>
      </c>
      <c r="B31" s="9">
        <v>3500</v>
      </c>
      <c r="C31" s="8">
        <v>840.64390000000003</v>
      </c>
      <c r="D31" s="8">
        <f t="shared" si="4"/>
        <v>24.018397142857143</v>
      </c>
      <c r="E31" s="8">
        <v>2079.2026300000002</v>
      </c>
      <c r="F31" s="8">
        <f t="shared" si="1"/>
        <v>40.431071405483934</v>
      </c>
    </row>
    <row r="32" spans="1:6" ht="15.05" customHeight="1" x14ac:dyDescent="0.3">
      <c r="A32" s="14" t="s">
        <v>25</v>
      </c>
      <c r="B32" s="8">
        <v>180379.4</v>
      </c>
      <c r="C32" s="8">
        <v>85984.234970000005</v>
      </c>
      <c r="D32" s="8">
        <f t="shared" si="4"/>
        <v>47.668544728500045</v>
      </c>
      <c r="E32" s="8">
        <v>76262.606450000007</v>
      </c>
      <c r="F32" s="8">
        <f t="shared" si="1"/>
        <v>112.74756918565822</v>
      </c>
    </row>
    <row r="33" spans="1:6" ht="15.05" customHeight="1" x14ac:dyDescent="0.3">
      <c r="A33" s="13" t="s">
        <v>33</v>
      </c>
      <c r="B33" s="8">
        <v>0</v>
      </c>
      <c r="C33" s="8">
        <v>772.15387999999996</v>
      </c>
      <c r="D33" s="8">
        <v>0</v>
      </c>
      <c r="E33" s="8">
        <v>6116.9813400000003</v>
      </c>
      <c r="F33" s="8">
        <f t="shared" si="1"/>
        <v>12.623119755993892</v>
      </c>
    </row>
    <row r="34" spans="1:6" ht="15.05" customHeight="1" x14ac:dyDescent="0.3">
      <c r="A34" s="5" t="s">
        <v>37</v>
      </c>
      <c r="B34" s="10">
        <f>B35+B40</f>
        <v>18832139.899999999</v>
      </c>
      <c r="C34" s="10">
        <f>C35+C40</f>
        <v>9253402.8182399999</v>
      </c>
      <c r="D34" s="8">
        <f t="shared" ref="D34:D40" si="5">C34/B34*100</f>
        <v>49.13622598056422</v>
      </c>
      <c r="E34" s="10">
        <f>E35+E40</f>
        <v>9246132.7214899994</v>
      </c>
      <c r="F34" s="10">
        <f t="shared" si="1"/>
        <v>100.07862851387699</v>
      </c>
    </row>
    <row r="35" spans="1:6" ht="30.05" customHeight="1" x14ac:dyDescent="0.3">
      <c r="A35" s="14" t="s">
        <v>26</v>
      </c>
      <c r="B35" s="8">
        <v>18816201</v>
      </c>
      <c r="C35" s="8">
        <v>9250822.3182399999</v>
      </c>
      <c r="D35" s="8">
        <f t="shared" si="5"/>
        <v>49.164134238574512</v>
      </c>
      <c r="E35" s="8">
        <v>9249892.2694899999</v>
      </c>
      <c r="F35" s="8">
        <f t="shared" si="1"/>
        <v>100.01005469818354</v>
      </c>
    </row>
    <row r="36" spans="1:6" ht="15.05" customHeight="1" x14ac:dyDescent="0.3">
      <c r="A36" s="19" t="s">
        <v>27</v>
      </c>
      <c r="B36" s="8">
        <v>9428073.5999999996</v>
      </c>
      <c r="C36" s="8">
        <v>4714037.4000000004</v>
      </c>
      <c r="D36" s="8">
        <f t="shared" si="5"/>
        <v>50.000006363972382</v>
      </c>
      <c r="E36" s="8">
        <v>4749920.5999999996</v>
      </c>
      <c r="F36" s="8">
        <f>C36/E36*100</f>
        <v>99.244551582609631</v>
      </c>
    </row>
    <row r="37" spans="1:6" ht="30.05" customHeight="1" x14ac:dyDescent="0.3">
      <c r="A37" s="15" t="s">
        <v>28</v>
      </c>
      <c r="B37" s="8">
        <v>7369914</v>
      </c>
      <c r="C37" s="8">
        <v>3572442.5884199999</v>
      </c>
      <c r="D37" s="8">
        <f t="shared" si="5"/>
        <v>48.473328025537334</v>
      </c>
      <c r="E37" s="8">
        <v>3876932.9192599999</v>
      </c>
      <c r="F37" s="8">
        <f t="shared" ref="F37:F40" si="6">C37/E37*100</f>
        <v>92.146102674943393</v>
      </c>
    </row>
    <row r="38" spans="1:6" ht="15.05" customHeight="1" x14ac:dyDescent="0.3">
      <c r="A38" s="19" t="s">
        <v>29</v>
      </c>
      <c r="B38" s="8">
        <v>1170317.7</v>
      </c>
      <c r="C38" s="8">
        <v>671156.38824999996</v>
      </c>
      <c r="D38" s="8">
        <f t="shared" si="5"/>
        <v>57.348221619650793</v>
      </c>
      <c r="E38" s="8">
        <v>578870.57987999998</v>
      </c>
      <c r="F38" s="8">
        <f t="shared" si="6"/>
        <v>115.94239050620449</v>
      </c>
    </row>
    <row r="39" spans="1:6" ht="15.05" customHeight="1" x14ac:dyDescent="0.3">
      <c r="A39" s="19" t="s">
        <v>30</v>
      </c>
      <c r="B39" s="8">
        <v>847895.7</v>
      </c>
      <c r="C39" s="8">
        <v>293185.94157000002</v>
      </c>
      <c r="D39" s="8">
        <f t="shared" si="5"/>
        <v>34.578066803499539</v>
      </c>
      <c r="E39" s="8">
        <v>44168.17035</v>
      </c>
      <c r="F39" s="8">
        <f t="shared" si="6"/>
        <v>663.7946268697998</v>
      </c>
    </row>
    <row r="40" spans="1:6" ht="15.05" customHeight="1" x14ac:dyDescent="0.3">
      <c r="A40" s="20" t="s">
        <v>36</v>
      </c>
      <c r="B40" s="8">
        <v>15938.9</v>
      </c>
      <c r="C40" s="8">
        <v>2580.5</v>
      </c>
      <c r="D40" s="8">
        <f t="shared" si="5"/>
        <v>16.189950372986843</v>
      </c>
      <c r="E40" s="8">
        <v>-3759.5479999999998</v>
      </c>
      <c r="F40" s="8">
        <f t="shared" si="6"/>
        <v>-68.638570381333068</v>
      </c>
    </row>
    <row r="41" spans="1:6" x14ac:dyDescent="0.3">
      <c r="A41" s="22" t="s">
        <v>31</v>
      </c>
      <c r="B41" s="23">
        <f>B7+B34</f>
        <v>25331055.699999999</v>
      </c>
      <c r="C41" s="23">
        <f>C7+C34</f>
        <v>12166221.5855</v>
      </c>
      <c r="D41" s="8">
        <f t="shared" si="4"/>
        <v>48.028877002153529</v>
      </c>
      <c r="E41" s="23">
        <f>E7+E34</f>
        <v>12052030.65928</v>
      </c>
      <c r="F41" s="10">
        <f t="shared" si="1"/>
        <v>100.94748287195962</v>
      </c>
    </row>
  </sheetData>
  <mergeCells count="4">
    <mergeCell ref="A4:C4"/>
    <mergeCell ref="A1:F1"/>
    <mergeCell ref="A2:F2"/>
    <mergeCell ref="A3:F3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7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F45"/>
  <sheetViews>
    <sheetView topLeftCell="A32" zoomScale="90" zoomScaleNormal="90" zoomScaleSheetLayoutView="80" workbookViewId="0">
      <selection activeCell="H41" sqref="H41"/>
    </sheetView>
  </sheetViews>
  <sheetFormatPr defaultColWidth="18.6640625" defaultRowHeight="15.65" x14ac:dyDescent="0.3"/>
  <cols>
    <col min="1" max="1" width="66.44140625" style="3" customWidth="1"/>
    <col min="2" max="2" width="17.6640625" style="4" customWidth="1"/>
    <col min="3" max="3" width="14.6640625" style="4" customWidth="1"/>
    <col min="4" max="4" width="14.6640625" style="1" customWidth="1"/>
    <col min="5" max="5" width="14.5546875" style="1" customWidth="1"/>
    <col min="6" max="6" width="14.6640625" style="1" customWidth="1"/>
    <col min="7" max="7" width="9.109375" style="1" customWidth="1"/>
    <col min="8" max="8" width="18.5546875" style="1" customWidth="1"/>
    <col min="9" max="253" width="9.109375" style="1" customWidth="1"/>
    <col min="254" max="254" width="89" style="1" customWidth="1"/>
    <col min="255" max="16384" width="18.6640625" style="1"/>
  </cols>
  <sheetData>
    <row r="1" spans="1:6" x14ac:dyDescent="0.3">
      <c r="A1" s="26" t="s">
        <v>0</v>
      </c>
      <c r="B1" s="26"/>
      <c r="C1" s="26"/>
      <c r="D1" s="26"/>
      <c r="E1" s="27"/>
      <c r="F1" s="27"/>
    </row>
    <row r="2" spans="1:6" x14ac:dyDescent="0.3">
      <c r="A2" s="28" t="s">
        <v>45</v>
      </c>
      <c r="B2" s="28"/>
      <c r="C2" s="28"/>
      <c r="D2" s="28"/>
      <c r="E2" s="29"/>
      <c r="F2" s="29"/>
    </row>
    <row r="3" spans="1:6" x14ac:dyDescent="0.3">
      <c r="A3" s="30" t="s">
        <v>47</v>
      </c>
      <c r="B3" s="30"/>
      <c r="C3" s="30"/>
      <c r="D3" s="30"/>
      <c r="E3" s="29"/>
      <c r="F3" s="29"/>
    </row>
    <row r="4" spans="1:6" s="2" customFormat="1" ht="16" hidden="1" customHeight="1" x14ac:dyDescent="0.25">
      <c r="A4" s="25" t="s">
        <v>1</v>
      </c>
      <c r="B4" s="25"/>
      <c r="C4" s="25"/>
    </row>
    <row r="5" spans="1:6" x14ac:dyDescent="0.3">
      <c r="A5" s="3" t="s">
        <v>7</v>
      </c>
      <c r="D5" s="4"/>
      <c r="F5" s="4" t="s">
        <v>35</v>
      </c>
    </row>
    <row r="6" spans="1:6" ht="128.19999999999999" customHeight="1" x14ac:dyDescent="0.3">
      <c r="A6" s="11" t="s">
        <v>8</v>
      </c>
      <c r="B6" s="12" t="s">
        <v>52</v>
      </c>
      <c r="C6" s="12" t="s">
        <v>49</v>
      </c>
      <c r="D6" s="12" t="s">
        <v>50</v>
      </c>
      <c r="E6" s="12" t="s">
        <v>51</v>
      </c>
      <c r="F6" s="12" t="s">
        <v>38</v>
      </c>
    </row>
    <row r="7" spans="1:6" ht="15.05" customHeight="1" x14ac:dyDescent="0.3">
      <c r="A7" s="21" t="s">
        <v>2</v>
      </c>
      <c r="B7" s="10">
        <f>B8+B11+B15+B20+B26+B29+B30+B31+B32+B33+B34+B35+B36+B37</f>
        <v>8874196.90766</v>
      </c>
      <c r="C7" s="10">
        <f>C8+C11+C15+C20+C26+C29+C30+C31+C32+C33+C34+C35+C36+C37</f>
        <v>4006853.3833999992</v>
      </c>
      <c r="D7" s="10">
        <f>C7/B7*100</f>
        <v>45.151729504011534</v>
      </c>
      <c r="E7" s="10">
        <f>E8+E11+E15+E20+E26+E29+E30+E31+E32+E33+E34+E35+E36+E37</f>
        <v>3892190.8059700001</v>
      </c>
      <c r="F7" s="10">
        <f>C7/E7*100</f>
        <v>102.94596496282055</v>
      </c>
    </row>
    <row r="8" spans="1:6" ht="15.05" customHeight="1" x14ac:dyDescent="0.3">
      <c r="A8" s="14" t="s">
        <v>9</v>
      </c>
      <c r="B8" s="8">
        <f>B9+B10</f>
        <v>5258753.76</v>
      </c>
      <c r="C8" s="8">
        <f>C9+C10</f>
        <v>2190305.55058</v>
      </c>
      <c r="D8" s="8">
        <f>C8/B8*100</f>
        <v>41.650658131975362</v>
      </c>
      <c r="E8" s="8">
        <f>E9+E10</f>
        <v>2245754.9700799999</v>
      </c>
      <c r="F8" s="8">
        <f t="shared" ref="F8:F45" si="0">C8/E8*100</f>
        <v>97.530922997444165</v>
      </c>
    </row>
    <row r="9" spans="1:6" ht="15.05" customHeight="1" x14ac:dyDescent="0.3">
      <c r="A9" s="15" t="s">
        <v>3</v>
      </c>
      <c r="B9" s="7">
        <v>1443772.8</v>
      </c>
      <c r="C9" s="8">
        <v>501147.09671000001</v>
      </c>
      <c r="D9" s="8">
        <f t="shared" ref="D9:D10" si="1">C9/B9*100</f>
        <v>34.710939055646428</v>
      </c>
      <c r="E9" s="8">
        <v>578379.67145999998</v>
      </c>
      <c r="F9" s="8">
        <f t="shared" si="0"/>
        <v>86.646734219575478</v>
      </c>
    </row>
    <row r="10" spans="1:6" ht="15.05" customHeight="1" x14ac:dyDescent="0.3">
      <c r="A10" s="15" t="s">
        <v>4</v>
      </c>
      <c r="B10" s="8">
        <v>3814980.96</v>
      </c>
      <c r="C10" s="8">
        <v>1689158.4538700001</v>
      </c>
      <c r="D10" s="8">
        <f t="shared" si="1"/>
        <v>44.27698254803348</v>
      </c>
      <c r="E10" s="8">
        <v>1667375.29862</v>
      </c>
      <c r="F10" s="8">
        <f t="shared" si="0"/>
        <v>101.30643384653885</v>
      </c>
    </row>
    <row r="11" spans="1:6" ht="30.05" customHeight="1" x14ac:dyDescent="0.3">
      <c r="A11" s="14" t="s">
        <v>10</v>
      </c>
      <c r="B11" s="8">
        <f>B12+B13+B14</f>
        <v>1214764.7232599999</v>
      </c>
      <c r="C11" s="8">
        <f>C12+C13+C14</f>
        <v>623216.43432</v>
      </c>
      <c r="D11" s="8">
        <f t="shared" ref="D11:D45" si="2">C11/B11*100</f>
        <v>51.30346826729599</v>
      </c>
      <c r="E11" s="8">
        <f>E12+E13+E14</f>
        <v>491649.57652000006</v>
      </c>
      <c r="F11" s="8">
        <f t="shared" si="0"/>
        <v>126.76029108603286</v>
      </c>
    </row>
    <row r="12" spans="1:6" ht="15.05" customHeight="1" x14ac:dyDescent="0.3">
      <c r="A12" s="16" t="s">
        <v>5</v>
      </c>
      <c r="B12" s="7">
        <v>53605</v>
      </c>
      <c r="C12" s="8">
        <v>18333.23</v>
      </c>
      <c r="D12" s="8">
        <f t="shared" si="2"/>
        <v>34.200596959238879</v>
      </c>
      <c r="E12" s="8">
        <v>20105.349999999999</v>
      </c>
      <c r="F12" s="8">
        <f t="shared" si="0"/>
        <v>91.185828647598782</v>
      </c>
    </row>
    <row r="13" spans="1:6" ht="15.05" customHeight="1" x14ac:dyDescent="0.3">
      <c r="A13" s="16" t="s">
        <v>46</v>
      </c>
      <c r="B13" s="7">
        <v>118968.6</v>
      </c>
      <c r="C13" s="8">
        <v>54995.908450000003</v>
      </c>
      <c r="D13" s="8">
        <f t="shared" si="2"/>
        <v>46.22724689539929</v>
      </c>
      <c r="E13" s="8">
        <v>12548.836300000001</v>
      </c>
      <c r="F13" s="8">
        <f t="shared" si="0"/>
        <v>438.25504720306219</v>
      </c>
    </row>
    <row r="14" spans="1:6" ht="15.05" customHeight="1" x14ac:dyDescent="0.3">
      <c r="A14" s="16" t="s">
        <v>6</v>
      </c>
      <c r="B14" s="7">
        <v>1042191.1232599999</v>
      </c>
      <c r="C14" s="8">
        <v>549887.29587000003</v>
      </c>
      <c r="D14" s="8">
        <f t="shared" si="2"/>
        <v>52.762615569967508</v>
      </c>
      <c r="E14" s="8">
        <v>458995.39022000006</v>
      </c>
      <c r="F14" s="8">
        <f t="shared" si="0"/>
        <v>119.80235697060809</v>
      </c>
    </row>
    <row r="15" spans="1:6" ht="15.05" customHeight="1" x14ac:dyDescent="0.3">
      <c r="A15" s="14" t="s">
        <v>11</v>
      </c>
      <c r="B15" s="7">
        <f>B16+B17+B18+B19</f>
        <v>482465.2</v>
      </c>
      <c r="C15" s="7">
        <f>C16+C17+C18+C19</f>
        <v>274490.03012000001</v>
      </c>
      <c r="D15" s="8">
        <f t="shared" si="2"/>
        <v>56.893228800750819</v>
      </c>
      <c r="E15" s="7">
        <f>E16+E17+E18+E19</f>
        <v>264647.59138</v>
      </c>
      <c r="F15" s="8">
        <f t="shared" si="0"/>
        <v>103.71907361358433</v>
      </c>
    </row>
    <row r="16" spans="1:6" ht="30.05" customHeight="1" x14ac:dyDescent="0.3">
      <c r="A16" s="6" t="s">
        <v>12</v>
      </c>
      <c r="B16" s="7">
        <v>372730</v>
      </c>
      <c r="C16" s="7">
        <v>225171.67796</v>
      </c>
      <c r="D16" s="8">
        <f t="shared" si="2"/>
        <v>60.411471563866606</v>
      </c>
      <c r="E16" s="8">
        <v>211569.34305</v>
      </c>
      <c r="F16" s="8">
        <f t="shared" si="0"/>
        <v>106.42925610767027</v>
      </c>
    </row>
    <row r="17" spans="1:6" ht="15.05" customHeight="1" x14ac:dyDescent="0.3">
      <c r="A17" s="6" t="s">
        <v>40</v>
      </c>
      <c r="B17" s="7">
        <v>74145.899999999994</v>
      </c>
      <c r="C17" s="7">
        <v>30757.118050000001</v>
      </c>
      <c r="D17" s="8">
        <f t="shared" si="2"/>
        <v>41.481886456297659</v>
      </c>
      <c r="E17" s="8">
        <v>35160.637759999998</v>
      </c>
      <c r="F17" s="8">
        <f t="shared" si="0"/>
        <v>87.475995913220899</v>
      </c>
    </row>
    <row r="18" spans="1:6" ht="15.05" customHeight="1" x14ac:dyDescent="0.3">
      <c r="A18" s="6" t="s">
        <v>41</v>
      </c>
      <c r="B18" s="7">
        <v>35105.300000000003</v>
      </c>
      <c r="C18" s="7">
        <v>18242.84592</v>
      </c>
      <c r="D18" s="8">
        <f t="shared" si="2"/>
        <v>51.966073270987565</v>
      </c>
      <c r="E18" s="8">
        <v>17557.732360000002</v>
      </c>
      <c r="F18" s="8">
        <f t="shared" si="0"/>
        <v>103.90206175804811</v>
      </c>
    </row>
    <row r="19" spans="1:6" ht="30.05" customHeight="1" x14ac:dyDescent="0.3">
      <c r="A19" s="6" t="s">
        <v>42</v>
      </c>
      <c r="B19" s="7">
        <v>484</v>
      </c>
      <c r="C19" s="7">
        <v>318.38819000000001</v>
      </c>
      <c r="D19" s="8">
        <f t="shared" si="2"/>
        <v>65.782683884297526</v>
      </c>
      <c r="E19" s="8">
        <v>359.87821000000002</v>
      </c>
      <c r="F19" s="8">
        <f t="shared" si="0"/>
        <v>88.471094151546438</v>
      </c>
    </row>
    <row r="20" spans="1:6" ht="15.05" customHeight="1" x14ac:dyDescent="0.3">
      <c r="A20" s="14" t="s">
        <v>13</v>
      </c>
      <c r="B20" s="8">
        <f>B21+B22+B23+B24+B25</f>
        <v>1261725.5</v>
      </c>
      <c r="C20" s="8">
        <f>C21+C22+C23+C24+C25</f>
        <v>592448.64450000005</v>
      </c>
      <c r="D20" s="8">
        <f t="shared" si="2"/>
        <v>46.95543083658054</v>
      </c>
      <c r="E20" s="8">
        <f>E21+E22+E23+E24+E25</f>
        <v>576425.97271999996</v>
      </c>
      <c r="F20" s="8">
        <f t="shared" si="0"/>
        <v>102.7796581934699</v>
      </c>
    </row>
    <row r="21" spans="1:6" ht="15.05" customHeight="1" x14ac:dyDescent="0.3">
      <c r="A21" s="6" t="s">
        <v>43</v>
      </c>
      <c r="B21" s="8">
        <v>59917.3</v>
      </c>
      <c r="C21" s="8">
        <v>21305.169430000002</v>
      </c>
      <c r="D21" s="8">
        <f t="shared" si="2"/>
        <v>35.557625977806076</v>
      </c>
      <c r="E21" s="8">
        <v>14685.1615</v>
      </c>
      <c r="F21" s="8">
        <f t="shared" si="0"/>
        <v>145.07957185217202</v>
      </c>
    </row>
    <row r="22" spans="1:6" ht="15.05" customHeight="1" x14ac:dyDescent="0.3">
      <c r="A22" s="6" t="s">
        <v>14</v>
      </c>
      <c r="B22" s="8">
        <v>770482.6</v>
      </c>
      <c r="C22" s="8">
        <v>415974.93988000002</v>
      </c>
      <c r="D22" s="8">
        <f t="shared" si="2"/>
        <v>53.988881758004659</v>
      </c>
      <c r="E22" s="8">
        <v>413899.88530999998</v>
      </c>
      <c r="F22" s="8">
        <f t="shared" si="0"/>
        <v>100.50134214665121</v>
      </c>
    </row>
    <row r="23" spans="1:6" ht="15.05" customHeight="1" x14ac:dyDescent="0.3">
      <c r="A23" s="6" t="s">
        <v>15</v>
      </c>
      <c r="B23" s="8">
        <v>225354.7</v>
      </c>
      <c r="C23" s="8">
        <v>71481.659880000007</v>
      </c>
      <c r="D23" s="8">
        <f t="shared" si="2"/>
        <v>31.719622390835429</v>
      </c>
      <c r="E23" s="8">
        <v>64674.737809999999</v>
      </c>
      <c r="F23" s="8">
        <f t="shared" si="0"/>
        <v>110.52485452665806</v>
      </c>
    </row>
    <row r="24" spans="1:6" ht="15.05" customHeight="1" x14ac:dyDescent="0.3">
      <c r="A24" s="6" t="s">
        <v>16</v>
      </c>
      <c r="B24" s="8">
        <v>2520</v>
      </c>
      <c r="C24" s="8">
        <v>977</v>
      </c>
      <c r="D24" s="8">
        <f t="shared" si="2"/>
        <v>38.769841269841272</v>
      </c>
      <c r="E24" s="8">
        <v>642.62523999999996</v>
      </c>
      <c r="F24" s="8">
        <f t="shared" si="0"/>
        <v>152.03262168787518</v>
      </c>
    </row>
    <row r="25" spans="1:6" ht="15.05" customHeight="1" x14ac:dyDescent="0.3">
      <c r="A25" s="6" t="s">
        <v>44</v>
      </c>
      <c r="B25" s="8">
        <v>203450.9</v>
      </c>
      <c r="C25" s="8">
        <v>82709.875310000003</v>
      </c>
      <c r="D25" s="8">
        <f t="shared" si="2"/>
        <v>40.653482147289594</v>
      </c>
      <c r="E25" s="8">
        <v>82523.562860000005</v>
      </c>
      <c r="F25" s="8">
        <f t="shared" si="0"/>
        <v>100.22576879080715</v>
      </c>
    </row>
    <row r="26" spans="1:6" ht="30.05" customHeight="1" x14ac:dyDescent="0.3">
      <c r="A26" s="14" t="s">
        <v>17</v>
      </c>
      <c r="B26" s="8">
        <f>B27+B28</f>
        <v>46402</v>
      </c>
      <c r="C26" s="8">
        <f>C27+C28</f>
        <v>28763.266650000001</v>
      </c>
      <c r="D26" s="8">
        <f t="shared" si="2"/>
        <v>61.987126955734674</v>
      </c>
      <c r="E26" s="8">
        <f>E27+E28</f>
        <v>22042.904419999999</v>
      </c>
      <c r="F26" s="8">
        <f t="shared" si="0"/>
        <v>130.48764401438166</v>
      </c>
    </row>
    <row r="27" spans="1:6" ht="15.05" customHeight="1" x14ac:dyDescent="0.3">
      <c r="A27" s="6" t="s">
        <v>18</v>
      </c>
      <c r="B27" s="8">
        <v>46068</v>
      </c>
      <c r="C27" s="8">
        <v>28763.282650000001</v>
      </c>
      <c r="D27" s="8">
        <f t="shared" si="2"/>
        <v>62.436577776330651</v>
      </c>
      <c r="E27" s="8">
        <v>22042.904419999999</v>
      </c>
      <c r="F27" s="8">
        <f t="shared" si="0"/>
        <v>130.48771660009766</v>
      </c>
    </row>
    <row r="28" spans="1:6" ht="30.05" customHeight="1" x14ac:dyDescent="0.3">
      <c r="A28" s="6" t="s">
        <v>19</v>
      </c>
      <c r="B28" s="8">
        <v>334</v>
      </c>
      <c r="C28" s="8">
        <v>-1.6E-2</v>
      </c>
      <c r="D28" s="8">
        <f t="shared" si="2"/>
        <v>-4.7904191616766467E-3</v>
      </c>
      <c r="E28" s="8">
        <v>0</v>
      </c>
      <c r="F28" s="8">
        <v>0</v>
      </c>
    </row>
    <row r="29" spans="1:6" ht="15.05" customHeight="1" x14ac:dyDescent="0.3">
      <c r="A29" s="14" t="s">
        <v>20</v>
      </c>
      <c r="B29" s="8">
        <v>110250.2</v>
      </c>
      <c r="C29" s="8">
        <v>52031.664790000003</v>
      </c>
      <c r="D29" s="8">
        <f t="shared" si="2"/>
        <v>47.194168164774311</v>
      </c>
      <c r="E29" s="8">
        <v>54272.484040000003</v>
      </c>
      <c r="F29" s="8">
        <f t="shared" si="0"/>
        <v>95.871168807478085</v>
      </c>
    </row>
    <row r="30" spans="1:6" ht="30.05" customHeight="1" x14ac:dyDescent="0.3">
      <c r="A30" s="14" t="s">
        <v>39</v>
      </c>
      <c r="B30" s="8">
        <v>0</v>
      </c>
      <c r="C30" s="8">
        <v>0.19353000000000001</v>
      </c>
      <c r="D30" s="8">
        <v>0</v>
      </c>
      <c r="E30" s="8">
        <v>0.20505999999999999</v>
      </c>
      <c r="F30" s="8">
        <v>0</v>
      </c>
    </row>
    <row r="31" spans="1:6" ht="45.25" customHeight="1" x14ac:dyDescent="0.3">
      <c r="A31" s="14" t="s">
        <v>21</v>
      </c>
      <c r="B31" s="8">
        <v>144489.47200000001</v>
      </c>
      <c r="C31" s="8">
        <v>55316.219689999998</v>
      </c>
      <c r="D31" s="8">
        <f t="shared" si="2"/>
        <v>38.283910186895824</v>
      </c>
      <c r="E31" s="8">
        <v>60041.638019999999</v>
      </c>
      <c r="F31" s="8">
        <f t="shared" si="0"/>
        <v>92.129764467075418</v>
      </c>
    </row>
    <row r="32" spans="1:6" ht="15.05" customHeight="1" x14ac:dyDescent="0.3">
      <c r="A32" s="14" t="s">
        <v>22</v>
      </c>
      <c r="B32" s="8">
        <v>11158.4</v>
      </c>
      <c r="C32" s="8">
        <v>6904.8296099999998</v>
      </c>
      <c r="D32" s="8">
        <f t="shared" si="2"/>
        <v>61.880104764123885</v>
      </c>
      <c r="E32" s="8">
        <v>5580.1754899999996</v>
      </c>
      <c r="F32" s="8">
        <f t="shared" si="0"/>
        <v>123.73857457303731</v>
      </c>
    </row>
    <row r="33" spans="1:6" ht="30.05" customHeight="1" x14ac:dyDescent="0.3">
      <c r="A33" s="17" t="s">
        <v>32</v>
      </c>
      <c r="B33" s="7">
        <v>103480.1</v>
      </c>
      <c r="C33" s="8">
        <v>57554.905530000004</v>
      </c>
      <c r="D33" s="8">
        <f t="shared" si="2"/>
        <v>55.61929832885744</v>
      </c>
      <c r="E33" s="8">
        <v>50636.902759999997</v>
      </c>
      <c r="F33" s="8">
        <f t="shared" si="0"/>
        <v>113.66197850367894</v>
      </c>
    </row>
    <row r="34" spans="1:6" ht="30.05" customHeight="1" x14ac:dyDescent="0.3">
      <c r="A34" s="18" t="s">
        <v>23</v>
      </c>
      <c r="B34" s="8">
        <v>22397.7</v>
      </c>
      <c r="C34" s="8">
        <v>18341.931069999999</v>
      </c>
      <c r="D34" s="8">
        <f t="shared" si="2"/>
        <v>81.892029404804944</v>
      </c>
      <c r="E34" s="8">
        <v>16310.255639999999</v>
      </c>
      <c r="F34" s="8">
        <f t="shared" si="0"/>
        <v>112.45642910107078</v>
      </c>
    </row>
    <row r="35" spans="1:6" ht="15.05" customHeight="1" x14ac:dyDescent="0.3">
      <c r="A35" s="14" t="s">
        <v>24</v>
      </c>
      <c r="B35" s="9">
        <v>3702.8</v>
      </c>
      <c r="C35" s="8">
        <v>869.52089999999998</v>
      </c>
      <c r="D35" s="8">
        <f t="shared" si="2"/>
        <v>23.482794101760827</v>
      </c>
      <c r="E35" s="8">
        <v>2144.36663</v>
      </c>
      <c r="F35" s="8">
        <f t="shared" si="0"/>
        <v>40.549078121030078</v>
      </c>
    </row>
    <row r="36" spans="1:6" ht="15.05" customHeight="1" x14ac:dyDescent="0.3">
      <c r="A36" s="14" t="s">
        <v>25</v>
      </c>
      <c r="B36" s="8">
        <v>212246.39999999999</v>
      </c>
      <c r="C36" s="8">
        <v>103755.44005</v>
      </c>
      <c r="D36" s="8">
        <f t="shared" si="2"/>
        <v>48.884428687600831</v>
      </c>
      <c r="E36" s="8">
        <v>92359.47193</v>
      </c>
      <c r="F36" s="8">
        <f t="shared" si="0"/>
        <v>112.33871078067348</v>
      </c>
    </row>
    <row r="37" spans="1:6" ht="15.05" customHeight="1" x14ac:dyDescent="0.3">
      <c r="A37" s="13" t="s">
        <v>33</v>
      </c>
      <c r="B37" s="8">
        <v>2360.6523999999999</v>
      </c>
      <c r="C37" s="8">
        <v>2854.7520599999998</v>
      </c>
      <c r="D37" s="8">
        <f t="shared" si="2"/>
        <v>120.93064019082182</v>
      </c>
      <c r="E37" s="8">
        <v>10324.291280000001</v>
      </c>
      <c r="F37" s="8">
        <f t="shared" si="0"/>
        <v>27.650828348190498</v>
      </c>
    </row>
    <row r="38" spans="1:6" ht="15.05" customHeight="1" x14ac:dyDescent="0.3">
      <c r="A38" s="5" t="s">
        <v>37</v>
      </c>
      <c r="B38" s="10">
        <f>B39+B44</f>
        <v>18877943.009549998</v>
      </c>
      <c r="C38" s="10">
        <f>C39+C44</f>
        <v>9253238.3104200009</v>
      </c>
      <c r="D38" s="10">
        <f t="shared" si="2"/>
        <v>49.016136481283795</v>
      </c>
      <c r="E38" s="10">
        <f>E39+E44</f>
        <v>9244645.0204899982</v>
      </c>
      <c r="F38" s="10">
        <f t="shared" si="0"/>
        <v>100.09295424444049</v>
      </c>
    </row>
    <row r="39" spans="1:6" ht="30.05" customHeight="1" x14ac:dyDescent="0.3">
      <c r="A39" s="14" t="s">
        <v>26</v>
      </c>
      <c r="B39" s="24">
        <v>18854652.53359</v>
      </c>
      <c r="C39" s="24">
        <v>9250822.3182399999</v>
      </c>
      <c r="D39" s="8">
        <f t="shared" si="2"/>
        <v>49.063870584511946</v>
      </c>
      <c r="E39" s="8">
        <f>E40+E41+E42+E43</f>
        <v>9247713.9424899984</v>
      </c>
      <c r="F39" s="8">
        <f t="shared" si="0"/>
        <v>100.03361236916855</v>
      </c>
    </row>
    <row r="40" spans="1:6" ht="15.05" customHeight="1" x14ac:dyDescent="0.3">
      <c r="A40" s="19" t="s">
        <v>27</v>
      </c>
      <c r="B40" s="24">
        <v>9428073.5999999996</v>
      </c>
      <c r="C40" s="24">
        <v>4714037.4000000004</v>
      </c>
      <c r="D40" s="8">
        <f t="shared" si="2"/>
        <v>50.000006363972382</v>
      </c>
      <c r="E40" s="8">
        <v>4749920.5999999996</v>
      </c>
      <c r="F40" s="8">
        <f>C40/E40*100</f>
        <v>99.244551582609631</v>
      </c>
    </row>
    <row r="41" spans="1:6" ht="30.05" customHeight="1" x14ac:dyDescent="0.3">
      <c r="A41" s="15" t="s">
        <v>28</v>
      </c>
      <c r="B41" s="24">
        <v>7369914</v>
      </c>
      <c r="C41" s="24">
        <v>3572442.5884199999</v>
      </c>
      <c r="D41" s="8">
        <f t="shared" si="2"/>
        <v>48.473328025537334</v>
      </c>
      <c r="E41" s="8">
        <v>3874754.5922599998</v>
      </c>
      <c r="F41" s="8">
        <f t="shared" ref="F41:F44" si="3">C41/E41*100</f>
        <v>92.197905786243027</v>
      </c>
    </row>
    <row r="42" spans="1:6" ht="15.05" customHeight="1" x14ac:dyDescent="0.3">
      <c r="A42" s="19" t="s">
        <v>29</v>
      </c>
      <c r="B42" s="24">
        <v>1207229.4977200001</v>
      </c>
      <c r="C42" s="24">
        <v>671156.38824999996</v>
      </c>
      <c r="D42" s="8">
        <f t="shared" si="2"/>
        <v>55.594763838819425</v>
      </c>
      <c r="E42" s="8">
        <v>578870.57987999998</v>
      </c>
      <c r="F42" s="8">
        <f t="shared" si="3"/>
        <v>115.94239050620449</v>
      </c>
    </row>
    <row r="43" spans="1:6" ht="15.05" customHeight="1" x14ac:dyDescent="0.3">
      <c r="A43" s="19" t="s">
        <v>30</v>
      </c>
      <c r="B43" s="24">
        <v>849435.43587000004</v>
      </c>
      <c r="C43" s="24">
        <v>293185.94157000002</v>
      </c>
      <c r="D43" s="8">
        <f t="shared" si="2"/>
        <v>34.515388596864469</v>
      </c>
      <c r="E43" s="8">
        <v>44168.17035</v>
      </c>
      <c r="F43" s="8">
        <f t="shared" si="3"/>
        <v>663.7946268697998</v>
      </c>
    </row>
    <row r="44" spans="1:6" ht="15.05" customHeight="1" x14ac:dyDescent="0.3">
      <c r="A44" s="20" t="s">
        <v>36</v>
      </c>
      <c r="B44" s="24">
        <v>23290.475959999101</v>
      </c>
      <c r="C44" s="24">
        <v>2415.9921800003099</v>
      </c>
      <c r="D44" s="8">
        <f t="shared" si="2"/>
        <v>10.373305312221721</v>
      </c>
      <c r="E44" s="8">
        <v>-3068.922</v>
      </c>
      <c r="F44" s="8">
        <f t="shared" si="3"/>
        <v>-78.724456991748553</v>
      </c>
    </row>
    <row r="45" spans="1:6" x14ac:dyDescent="0.3">
      <c r="A45" s="22" t="s">
        <v>31</v>
      </c>
      <c r="B45" s="23">
        <f>B7+B38</f>
        <v>27752139.917209998</v>
      </c>
      <c r="C45" s="23">
        <f>C7+C38</f>
        <v>13260091.69382</v>
      </c>
      <c r="D45" s="10">
        <f t="shared" si="2"/>
        <v>47.780429665522803</v>
      </c>
      <c r="E45" s="23">
        <f>E7+E38</f>
        <v>13136835.826459998</v>
      </c>
      <c r="F45" s="10">
        <f t="shared" si="0"/>
        <v>100.93824623363064</v>
      </c>
    </row>
  </sheetData>
  <mergeCells count="4">
    <mergeCell ref="A1:F1"/>
    <mergeCell ref="A2:F2"/>
    <mergeCell ref="A3:F3"/>
    <mergeCell ref="A4:C4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6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Республиканский</vt:lpstr>
      <vt:lpstr>Консолидированный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2019-08-01T08:44:37Z</dcterms:modified>
</cp:coreProperties>
</file>