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141" yWindow="2492" windowWidth="14801" windowHeight="8014" tabRatio="914"/>
  </bookViews>
  <sheets>
    <sheet name="Свод" sheetId="4" r:id="rId1"/>
    <sheet name=" 1.1" sheetId="31" r:id="rId2"/>
    <sheet name="1.2" sheetId="32" r:id="rId3"/>
    <sheet name="1.3" sheetId="33" r:id="rId4"/>
    <sheet name=" 1.4" sheetId="34" r:id="rId5"/>
    <sheet name=" 2.1" sheetId="35" r:id="rId6"/>
    <sheet name="2.3." sheetId="10" r:id="rId7"/>
    <sheet name="2.4." sheetId="11" r:id="rId8"/>
    <sheet name="2.5." sheetId="47" r:id="rId9"/>
    <sheet name="2.6" sheetId="48" r:id="rId10"/>
    <sheet name="2.8" sheetId="49" r:id="rId11"/>
    <sheet name="2.9" sheetId="50" r:id="rId12"/>
    <sheet name="2.10" sheetId="5" r:id="rId13"/>
    <sheet name="2.13." sheetId="6" r:id="rId14"/>
    <sheet name="2.14." sheetId="7" r:id="rId15"/>
    <sheet name="2.15." sheetId="8" r:id="rId16"/>
    <sheet name="3.1" sheetId="36" r:id="rId17"/>
    <sheet name=" 3.2" sheetId="37" r:id="rId18"/>
    <sheet name="3.3." sheetId="12" r:id="rId19"/>
    <sheet name="3.4." sheetId="13" r:id="rId20"/>
    <sheet name="3.5." sheetId="14" r:id="rId21"/>
    <sheet name="3.6." sheetId="15" r:id="rId22"/>
    <sheet name="3.7." sheetId="16" r:id="rId23"/>
    <sheet name="3.8." sheetId="17" r:id="rId24"/>
    <sheet name="3.9." sheetId="23" r:id="rId25"/>
    <sheet name="3.10." sheetId="24" r:id="rId26"/>
    <sheet name="3.11." sheetId="25" r:id="rId27"/>
    <sheet name="3.12." sheetId="26" r:id="rId28"/>
    <sheet name="3.13" sheetId="60" r:id="rId29"/>
    <sheet name="3.14." sheetId="40" r:id="rId30"/>
    <sheet name="3.15" sheetId="41" r:id="rId31"/>
    <sheet name="3.16" sheetId="42" r:id="rId32"/>
    <sheet name="3.17" sheetId="43" r:id="rId33"/>
    <sheet name="3.18" sheetId="44" r:id="rId34"/>
    <sheet name="3.19" sheetId="45" r:id="rId35"/>
    <sheet name="3.20" sheetId="51" r:id="rId36"/>
    <sheet name="3.21" sheetId="52" r:id="rId37"/>
    <sheet name="3.22" sheetId="53" r:id="rId38"/>
    <sheet name="3.23" sheetId="54" r:id="rId39"/>
    <sheet name="3.24" sheetId="55" r:id="rId40"/>
    <sheet name="3.25" sheetId="56" r:id="rId41"/>
    <sheet name="3.26" sheetId="57" r:id="rId42"/>
    <sheet name="3.27" sheetId="58" r:id="rId43"/>
    <sheet name="3.28" sheetId="18" r:id="rId44"/>
    <sheet name="3.29" sheetId="27" r:id="rId45"/>
    <sheet name="3.30" sheetId="28" r:id="rId46"/>
    <sheet name="п 4.1" sheetId="38" r:id="rId47"/>
    <sheet name="4.2" sheetId="19" r:id="rId48"/>
    <sheet name="Лист1" sheetId="59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Svod0306" localSheetId="1">#REF!</definedName>
    <definedName name="Svod0306" localSheetId="4">#REF!</definedName>
    <definedName name="Svod0306" localSheetId="5">#REF!</definedName>
    <definedName name="Svod0306" localSheetId="17">#REF!</definedName>
    <definedName name="Svod0306" localSheetId="2">#REF!</definedName>
    <definedName name="Svod0306" localSheetId="3">#REF!</definedName>
    <definedName name="Svod0306" localSheetId="12">#REF!</definedName>
    <definedName name="Svod0306" localSheetId="13">#REF!</definedName>
    <definedName name="Svod0306" localSheetId="14">#REF!</definedName>
    <definedName name="Svod0306" localSheetId="15">#REF!</definedName>
    <definedName name="Svod0306" localSheetId="6">#REF!</definedName>
    <definedName name="Svod0306" localSheetId="7">#REF!</definedName>
    <definedName name="Svod0306" localSheetId="8">#REF!</definedName>
    <definedName name="Svod0306" localSheetId="9">#REF!</definedName>
    <definedName name="Svod0306" localSheetId="10">#REF!</definedName>
    <definedName name="Svod0306" localSheetId="11">#REF!</definedName>
    <definedName name="Svod0306" localSheetId="16">#REF!</definedName>
    <definedName name="Svod0306" localSheetId="33">#REF!</definedName>
    <definedName name="Svod0306" localSheetId="35">#REF!</definedName>
    <definedName name="Svod0306" localSheetId="36">#REF!</definedName>
    <definedName name="Svod0306" localSheetId="37">#REF!</definedName>
    <definedName name="Svod0306" localSheetId="38">#REF!</definedName>
    <definedName name="Svod0306" localSheetId="39">#REF!</definedName>
    <definedName name="Svod0306" localSheetId="40">#REF!</definedName>
    <definedName name="Svod0306" localSheetId="41">#REF!</definedName>
    <definedName name="Svod0306" localSheetId="42">#REF!</definedName>
    <definedName name="Svod0306" localSheetId="43">#REF!</definedName>
    <definedName name="Svod0306" localSheetId="44">#REF!</definedName>
    <definedName name="Svod0306" localSheetId="18">#REF!</definedName>
    <definedName name="Svod0306" localSheetId="45">#REF!</definedName>
    <definedName name="Svod0306" localSheetId="19">#REF!</definedName>
    <definedName name="Svod0306" localSheetId="20">#REF!</definedName>
    <definedName name="Svod0306" localSheetId="21">#REF!</definedName>
    <definedName name="Svod0306" localSheetId="22">#REF!</definedName>
    <definedName name="Svod0306" localSheetId="23">#REF!</definedName>
    <definedName name="Svod0306" localSheetId="24">#REF!</definedName>
    <definedName name="Svod0306" localSheetId="47">#REF!</definedName>
    <definedName name="Svod0306" localSheetId="46">#REF!</definedName>
    <definedName name="Svod0306">#REF!</definedName>
    <definedName name="XDO_?AM_MM?" localSheetId="1">#REF!</definedName>
    <definedName name="XDO_?AM_MM?" localSheetId="4">#REF!</definedName>
    <definedName name="XDO_?AM_MM?" localSheetId="5">#REF!</definedName>
    <definedName name="XDO_?AM_MM?" localSheetId="17">#REF!</definedName>
    <definedName name="XDO_?AM_MM?" localSheetId="2">#REF!</definedName>
    <definedName name="XDO_?AM_MM?" localSheetId="3">#REF!</definedName>
    <definedName name="XDO_?AM_MM?" localSheetId="6">#REF!</definedName>
    <definedName name="XDO_?AM_MM?" localSheetId="7">#REF!</definedName>
    <definedName name="XDO_?AM_MM?" localSheetId="8">#REF!</definedName>
    <definedName name="XDO_?AM_MM?" localSheetId="9">#REF!</definedName>
    <definedName name="XDO_?AM_MM?" localSheetId="10">#REF!</definedName>
    <definedName name="XDO_?AM_MM?" localSheetId="11">#REF!</definedName>
    <definedName name="XDO_?AM_MM?" localSheetId="16">#REF!</definedName>
    <definedName name="XDO_?AM_MM?" localSheetId="35">#REF!</definedName>
    <definedName name="XDO_?AM_MM?" localSheetId="36">#REF!</definedName>
    <definedName name="XDO_?AM_MM?" localSheetId="37">#REF!</definedName>
    <definedName name="XDO_?AM_MM?" localSheetId="38">#REF!</definedName>
    <definedName name="XDO_?AM_MM?" localSheetId="39">#REF!</definedName>
    <definedName name="XDO_?AM_MM?" localSheetId="40">#REF!</definedName>
    <definedName name="XDO_?AM_MM?" localSheetId="41">#REF!</definedName>
    <definedName name="XDO_?AM_MM?" localSheetId="42">#REF!</definedName>
    <definedName name="XDO_?AM_MM?" localSheetId="43">#REF!</definedName>
    <definedName name="XDO_?AM_MM?" localSheetId="44">#REF!</definedName>
    <definedName name="XDO_?AM_MM?" localSheetId="18">#REF!</definedName>
    <definedName name="XDO_?AM_MM?" localSheetId="45">#REF!</definedName>
    <definedName name="XDO_?AM_MM?" localSheetId="19">#REF!</definedName>
    <definedName name="XDO_?AM_MM?" localSheetId="20">#REF!</definedName>
    <definedName name="XDO_?AM_MM?" localSheetId="21">#REF!</definedName>
    <definedName name="XDO_?AM_MM?" localSheetId="22">#REF!</definedName>
    <definedName name="XDO_?AM_MM?" localSheetId="23">#REF!</definedName>
    <definedName name="XDO_?AM_MM?" localSheetId="24">#REF!</definedName>
    <definedName name="XDO_?AM_MM?" localSheetId="47">#REF!</definedName>
    <definedName name="XDO_?AM_MM?" localSheetId="46">#REF!</definedName>
    <definedName name="XDO_?AM_MM?">#REF!</definedName>
    <definedName name="XDO_?AM_MM_2?" localSheetId="1">#REF!</definedName>
    <definedName name="XDO_?AM_MM_2?" localSheetId="4">#REF!</definedName>
    <definedName name="XDO_?AM_MM_2?" localSheetId="5">#REF!</definedName>
    <definedName name="XDO_?AM_MM_2?" localSheetId="17">#REF!</definedName>
    <definedName name="XDO_?AM_MM_2?" localSheetId="2">#REF!</definedName>
    <definedName name="XDO_?AM_MM_2?" localSheetId="3">#REF!</definedName>
    <definedName name="XDO_?AM_MM_2?" localSheetId="6">#REF!</definedName>
    <definedName name="XDO_?AM_MM_2?" localSheetId="7">#REF!</definedName>
    <definedName name="XDO_?AM_MM_2?" localSheetId="8">#REF!</definedName>
    <definedName name="XDO_?AM_MM_2?" localSheetId="9">#REF!</definedName>
    <definedName name="XDO_?AM_MM_2?" localSheetId="10">#REF!</definedName>
    <definedName name="XDO_?AM_MM_2?" localSheetId="11">#REF!</definedName>
    <definedName name="XDO_?AM_MM_2?" localSheetId="16">#REF!</definedName>
    <definedName name="XDO_?AM_MM_2?" localSheetId="35">#REF!</definedName>
    <definedName name="XDO_?AM_MM_2?" localSheetId="36">#REF!</definedName>
    <definedName name="XDO_?AM_MM_2?" localSheetId="37">#REF!</definedName>
    <definedName name="XDO_?AM_MM_2?" localSheetId="38">#REF!</definedName>
    <definedName name="XDO_?AM_MM_2?" localSheetId="39">#REF!</definedName>
    <definedName name="XDO_?AM_MM_2?" localSheetId="40">#REF!</definedName>
    <definedName name="XDO_?AM_MM_2?" localSheetId="41">#REF!</definedName>
    <definedName name="XDO_?AM_MM_2?" localSheetId="42">#REF!</definedName>
    <definedName name="XDO_?AM_MM_2?" localSheetId="43">#REF!</definedName>
    <definedName name="XDO_?AM_MM_2?" localSheetId="44">#REF!</definedName>
    <definedName name="XDO_?AM_MM_2?" localSheetId="18">#REF!</definedName>
    <definedName name="XDO_?AM_MM_2?" localSheetId="45">#REF!</definedName>
    <definedName name="XDO_?AM_MM_2?" localSheetId="19">#REF!</definedName>
    <definedName name="XDO_?AM_MM_2?" localSheetId="20">#REF!</definedName>
    <definedName name="XDO_?AM_MM_2?" localSheetId="21">#REF!</definedName>
    <definedName name="XDO_?AM_MM_2?" localSheetId="22">#REF!</definedName>
    <definedName name="XDO_?AM_MM_2?" localSheetId="23">#REF!</definedName>
    <definedName name="XDO_?AM_MM_2?" localSheetId="24">#REF!</definedName>
    <definedName name="XDO_?AM_MM_2?" localSheetId="47">#REF!</definedName>
    <definedName name="XDO_?AM_MM_2?" localSheetId="46">#REF!</definedName>
    <definedName name="XDO_?AM_MM_2?">#REF!</definedName>
    <definedName name="XDO_?AM_MM_3?" localSheetId="1">#REF!</definedName>
    <definedName name="XDO_?AM_MM_3?" localSheetId="4">#REF!</definedName>
    <definedName name="XDO_?AM_MM_3?" localSheetId="5">#REF!</definedName>
    <definedName name="XDO_?AM_MM_3?" localSheetId="17">#REF!</definedName>
    <definedName name="XDO_?AM_MM_3?" localSheetId="2">#REF!</definedName>
    <definedName name="XDO_?AM_MM_3?" localSheetId="3">#REF!</definedName>
    <definedName name="XDO_?AM_MM_3?" localSheetId="6">#REF!</definedName>
    <definedName name="XDO_?AM_MM_3?" localSheetId="7">#REF!</definedName>
    <definedName name="XDO_?AM_MM_3?" localSheetId="8">#REF!</definedName>
    <definedName name="XDO_?AM_MM_3?" localSheetId="9">#REF!</definedName>
    <definedName name="XDO_?AM_MM_3?" localSheetId="10">#REF!</definedName>
    <definedName name="XDO_?AM_MM_3?" localSheetId="11">#REF!</definedName>
    <definedName name="XDO_?AM_MM_3?" localSheetId="16">#REF!</definedName>
    <definedName name="XDO_?AM_MM_3?" localSheetId="35">#REF!</definedName>
    <definedName name="XDO_?AM_MM_3?" localSheetId="36">#REF!</definedName>
    <definedName name="XDO_?AM_MM_3?" localSheetId="37">#REF!</definedName>
    <definedName name="XDO_?AM_MM_3?" localSheetId="38">#REF!</definedName>
    <definedName name="XDO_?AM_MM_3?" localSheetId="39">#REF!</definedName>
    <definedName name="XDO_?AM_MM_3?" localSheetId="40">#REF!</definedName>
    <definedName name="XDO_?AM_MM_3?" localSheetId="41">#REF!</definedName>
    <definedName name="XDO_?AM_MM_3?" localSheetId="42">#REF!</definedName>
    <definedName name="XDO_?AM_MM_3?" localSheetId="43">#REF!</definedName>
    <definedName name="XDO_?AM_MM_3?" localSheetId="44">#REF!</definedName>
    <definedName name="XDO_?AM_MM_3?" localSheetId="18">#REF!</definedName>
    <definedName name="XDO_?AM_MM_3?" localSheetId="45">#REF!</definedName>
    <definedName name="XDO_?AM_MM_3?" localSheetId="19">#REF!</definedName>
    <definedName name="XDO_?AM_MM_3?" localSheetId="20">#REF!</definedName>
    <definedName name="XDO_?AM_MM_3?" localSheetId="21">#REF!</definedName>
    <definedName name="XDO_?AM_MM_3?" localSheetId="22">#REF!</definedName>
    <definedName name="XDO_?AM_MM_3?" localSheetId="23">#REF!</definedName>
    <definedName name="XDO_?AM_MM_3?" localSheetId="24">#REF!</definedName>
    <definedName name="XDO_?AM_MM_3?" localSheetId="47">#REF!</definedName>
    <definedName name="XDO_?AM_MM_3?" localSheetId="46">#REF!</definedName>
    <definedName name="XDO_?AM_MM_3?">#REF!</definedName>
    <definedName name="XDO_?AM_YY?" localSheetId="1">#REF!</definedName>
    <definedName name="XDO_?AM_YY?" localSheetId="4">#REF!</definedName>
    <definedName name="XDO_?AM_YY?" localSheetId="5">#REF!</definedName>
    <definedName name="XDO_?AM_YY?" localSheetId="17">#REF!</definedName>
    <definedName name="XDO_?AM_YY?" localSheetId="2">#REF!</definedName>
    <definedName name="XDO_?AM_YY?" localSheetId="3">#REF!</definedName>
    <definedName name="XDO_?AM_YY?" localSheetId="6">#REF!</definedName>
    <definedName name="XDO_?AM_YY?" localSheetId="7">#REF!</definedName>
    <definedName name="XDO_?AM_YY?" localSheetId="8">#REF!</definedName>
    <definedName name="XDO_?AM_YY?" localSheetId="9">#REF!</definedName>
    <definedName name="XDO_?AM_YY?" localSheetId="10">#REF!</definedName>
    <definedName name="XDO_?AM_YY?" localSheetId="11">#REF!</definedName>
    <definedName name="XDO_?AM_YY?" localSheetId="16">#REF!</definedName>
    <definedName name="XDO_?AM_YY?" localSheetId="35">#REF!</definedName>
    <definedName name="XDO_?AM_YY?" localSheetId="36">#REF!</definedName>
    <definedName name="XDO_?AM_YY?" localSheetId="37">#REF!</definedName>
    <definedName name="XDO_?AM_YY?" localSheetId="38">#REF!</definedName>
    <definedName name="XDO_?AM_YY?" localSheetId="39">#REF!</definedName>
    <definedName name="XDO_?AM_YY?" localSheetId="40">#REF!</definedName>
    <definedName name="XDO_?AM_YY?" localSheetId="41">#REF!</definedName>
    <definedName name="XDO_?AM_YY?" localSheetId="42">#REF!</definedName>
    <definedName name="XDO_?AM_YY?" localSheetId="43">#REF!</definedName>
    <definedName name="XDO_?AM_YY?" localSheetId="44">#REF!</definedName>
    <definedName name="XDO_?AM_YY?" localSheetId="18">#REF!</definedName>
    <definedName name="XDO_?AM_YY?" localSheetId="45">#REF!</definedName>
    <definedName name="XDO_?AM_YY?" localSheetId="19">#REF!</definedName>
    <definedName name="XDO_?AM_YY?" localSheetId="20">#REF!</definedName>
    <definedName name="XDO_?AM_YY?" localSheetId="21">#REF!</definedName>
    <definedName name="XDO_?AM_YY?" localSheetId="22">#REF!</definedName>
    <definedName name="XDO_?AM_YY?" localSheetId="23">#REF!</definedName>
    <definedName name="XDO_?AM_YY?" localSheetId="24">#REF!</definedName>
    <definedName name="XDO_?AM_YY?" localSheetId="47">#REF!</definedName>
    <definedName name="XDO_?AM_YY?" localSheetId="46">#REF!</definedName>
    <definedName name="XDO_?AM_YY?">#REF!</definedName>
    <definedName name="XDO_?AM_YY_2?" localSheetId="1">#REF!</definedName>
    <definedName name="XDO_?AM_YY_2?" localSheetId="4">#REF!</definedName>
    <definedName name="XDO_?AM_YY_2?" localSheetId="5">#REF!</definedName>
    <definedName name="XDO_?AM_YY_2?" localSheetId="17">#REF!</definedName>
    <definedName name="XDO_?AM_YY_2?" localSheetId="2">#REF!</definedName>
    <definedName name="XDO_?AM_YY_2?" localSheetId="3">#REF!</definedName>
    <definedName name="XDO_?AM_YY_2?" localSheetId="6">#REF!</definedName>
    <definedName name="XDO_?AM_YY_2?" localSheetId="7">#REF!</definedName>
    <definedName name="XDO_?AM_YY_2?" localSheetId="8">#REF!</definedName>
    <definedName name="XDO_?AM_YY_2?" localSheetId="9">#REF!</definedName>
    <definedName name="XDO_?AM_YY_2?" localSheetId="10">#REF!</definedName>
    <definedName name="XDO_?AM_YY_2?" localSheetId="11">#REF!</definedName>
    <definedName name="XDO_?AM_YY_2?" localSheetId="16">#REF!</definedName>
    <definedName name="XDO_?AM_YY_2?" localSheetId="35">#REF!</definedName>
    <definedName name="XDO_?AM_YY_2?" localSheetId="36">#REF!</definedName>
    <definedName name="XDO_?AM_YY_2?" localSheetId="37">#REF!</definedName>
    <definedName name="XDO_?AM_YY_2?" localSheetId="38">#REF!</definedName>
    <definedName name="XDO_?AM_YY_2?" localSheetId="39">#REF!</definedName>
    <definedName name="XDO_?AM_YY_2?" localSheetId="40">#REF!</definedName>
    <definedName name="XDO_?AM_YY_2?" localSheetId="41">#REF!</definedName>
    <definedName name="XDO_?AM_YY_2?" localSheetId="42">#REF!</definedName>
    <definedName name="XDO_?AM_YY_2?" localSheetId="43">#REF!</definedName>
    <definedName name="XDO_?AM_YY_2?" localSheetId="44">#REF!</definedName>
    <definedName name="XDO_?AM_YY_2?" localSheetId="18">#REF!</definedName>
    <definedName name="XDO_?AM_YY_2?" localSheetId="45">#REF!</definedName>
    <definedName name="XDO_?AM_YY_2?" localSheetId="19">#REF!</definedName>
    <definedName name="XDO_?AM_YY_2?" localSheetId="20">#REF!</definedName>
    <definedName name="XDO_?AM_YY_2?" localSheetId="21">#REF!</definedName>
    <definedName name="XDO_?AM_YY_2?" localSheetId="22">#REF!</definedName>
    <definedName name="XDO_?AM_YY_2?" localSheetId="23">#REF!</definedName>
    <definedName name="XDO_?AM_YY_2?" localSheetId="24">#REF!</definedName>
    <definedName name="XDO_?AM_YY_2?" localSheetId="47">#REF!</definedName>
    <definedName name="XDO_?AM_YY_2?" localSheetId="46">#REF!</definedName>
    <definedName name="XDO_?AM_YY_2?">#REF!</definedName>
    <definedName name="XDO_?AM_YY_3?" localSheetId="1">#REF!</definedName>
    <definedName name="XDO_?AM_YY_3?" localSheetId="4">#REF!</definedName>
    <definedName name="XDO_?AM_YY_3?" localSheetId="5">#REF!</definedName>
    <definedName name="XDO_?AM_YY_3?" localSheetId="17">#REF!</definedName>
    <definedName name="XDO_?AM_YY_3?" localSheetId="2">#REF!</definedName>
    <definedName name="XDO_?AM_YY_3?" localSheetId="3">#REF!</definedName>
    <definedName name="XDO_?AM_YY_3?" localSheetId="6">#REF!</definedName>
    <definedName name="XDO_?AM_YY_3?" localSheetId="7">#REF!</definedName>
    <definedName name="XDO_?AM_YY_3?" localSheetId="8">#REF!</definedName>
    <definedName name="XDO_?AM_YY_3?" localSheetId="9">#REF!</definedName>
    <definedName name="XDO_?AM_YY_3?" localSheetId="10">#REF!</definedName>
    <definedName name="XDO_?AM_YY_3?" localSheetId="11">#REF!</definedName>
    <definedName name="XDO_?AM_YY_3?" localSheetId="16">#REF!</definedName>
    <definedName name="XDO_?AM_YY_3?" localSheetId="35">#REF!</definedName>
    <definedName name="XDO_?AM_YY_3?" localSheetId="36">#REF!</definedName>
    <definedName name="XDO_?AM_YY_3?" localSheetId="37">#REF!</definedName>
    <definedName name="XDO_?AM_YY_3?" localSheetId="38">#REF!</definedName>
    <definedName name="XDO_?AM_YY_3?" localSheetId="39">#REF!</definedName>
    <definedName name="XDO_?AM_YY_3?" localSheetId="40">#REF!</definedName>
    <definedName name="XDO_?AM_YY_3?" localSheetId="41">#REF!</definedName>
    <definedName name="XDO_?AM_YY_3?" localSheetId="42">#REF!</definedName>
    <definedName name="XDO_?AM_YY_3?" localSheetId="43">#REF!</definedName>
    <definedName name="XDO_?AM_YY_3?" localSheetId="44">#REF!</definedName>
    <definedName name="XDO_?AM_YY_3?" localSheetId="18">#REF!</definedName>
    <definedName name="XDO_?AM_YY_3?" localSheetId="45">#REF!</definedName>
    <definedName name="XDO_?AM_YY_3?" localSheetId="19">#REF!</definedName>
    <definedName name="XDO_?AM_YY_3?" localSheetId="20">#REF!</definedName>
    <definedName name="XDO_?AM_YY_3?" localSheetId="21">#REF!</definedName>
    <definedName name="XDO_?AM_YY_3?" localSheetId="22">#REF!</definedName>
    <definedName name="XDO_?AM_YY_3?" localSheetId="23">#REF!</definedName>
    <definedName name="XDO_?AM_YY_3?" localSheetId="24">#REF!</definedName>
    <definedName name="XDO_?AM_YY_3?" localSheetId="47">#REF!</definedName>
    <definedName name="XDO_?AM_YY_3?" localSheetId="46">#REF!</definedName>
    <definedName name="XDO_?AM_YY_3?">#REF!</definedName>
    <definedName name="XDO_?BS?" localSheetId="1">#REF!</definedName>
    <definedName name="XDO_?BS?" localSheetId="4">#REF!</definedName>
    <definedName name="XDO_?BS?" localSheetId="5">#REF!</definedName>
    <definedName name="XDO_?BS?" localSheetId="17">#REF!</definedName>
    <definedName name="XDO_?BS?" localSheetId="2">#REF!</definedName>
    <definedName name="XDO_?BS?" localSheetId="3">#REF!</definedName>
    <definedName name="XDO_?BS?" localSheetId="6">#REF!</definedName>
    <definedName name="XDO_?BS?" localSheetId="7">#REF!</definedName>
    <definedName name="XDO_?BS?" localSheetId="8">#REF!</definedName>
    <definedName name="XDO_?BS?" localSheetId="9">#REF!</definedName>
    <definedName name="XDO_?BS?" localSheetId="10">#REF!</definedName>
    <definedName name="XDO_?BS?" localSheetId="11">#REF!</definedName>
    <definedName name="XDO_?BS?" localSheetId="16">#REF!</definedName>
    <definedName name="XDO_?BS?" localSheetId="35">#REF!</definedName>
    <definedName name="XDO_?BS?" localSheetId="36">#REF!</definedName>
    <definedName name="XDO_?BS?" localSheetId="37">#REF!</definedName>
    <definedName name="XDO_?BS?" localSheetId="38">#REF!</definedName>
    <definedName name="XDO_?BS?" localSheetId="39">#REF!</definedName>
    <definedName name="XDO_?BS?" localSheetId="40">#REF!</definedName>
    <definedName name="XDO_?BS?" localSheetId="41">#REF!</definedName>
    <definedName name="XDO_?BS?" localSheetId="42">#REF!</definedName>
    <definedName name="XDO_?BS?" localSheetId="43">#REF!</definedName>
    <definedName name="XDO_?BS?" localSheetId="44">#REF!</definedName>
    <definedName name="XDO_?BS?" localSheetId="18">#REF!</definedName>
    <definedName name="XDO_?BS?" localSheetId="45">#REF!</definedName>
    <definedName name="XDO_?BS?" localSheetId="19">#REF!</definedName>
    <definedName name="XDO_?BS?" localSheetId="20">#REF!</definedName>
    <definedName name="XDO_?BS?" localSheetId="21">#REF!</definedName>
    <definedName name="XDO_?BS?" localSheetId="22">#REF!</definedName>
    <definedName name="XDO_?BS?" localSheetId="23">#REF!</definedName>
    <definedName name="XDO_?BS?" localSheetId="24">#REF!</definedName>
    <definedName name="XDO_?BS?" localSheetId="47">#REF!</definedName>
    <definedName name="XDO_?BS?" localSheetId="46">#REF!</definedName>
    <definedName name="XDO_?BS?">#REF!</definedName>
    <definedName name="XDO_?CODE_T?" localSheetId="1">#REF!</definedName>
    <definedName name="XDO_?CODE_T?" localSheetId="4">#REF!</definedName>
    <definedName name="XDO_?CODE_T?" localSheetId="5">#REF!</definedName>
    <definedName name="XDO_?CODE_T?" localSheetId="17">#REF!</definedName>
    <definedName name="XDO_?CODE_T?" localSheetId="2">#REF!</definedName>
    <definedName name="XDO_?CODE_T?" localSheetId="3">#REF!</definedName>
    <definedName name="XDO_?CODE_T?" localSheetId="6">#REF!</definedName>
    <definedName name="XDO_?CODE_T?" localSheetId="7">#REF!</definedName>
    <definedName name="XDO_?CODE_T?" localSheetId="8">#REF!</definedName>
    <definedName name="XDO_?CODE_T?" localSheetId="9">#REF!</definedName>
    <definedName name="XDO_?CODE_T?" localSheetId="10">#REF!</definedName>
    <definedName name="XDO_?CODE_T?" localSheetId="11">#REF!</definedName>
    <definedName name="XDO_?CODE_T?" localSheetId="16">#REF!</definedName>
    <definedName name="XDO_?CODE_T?" localSheetId="35">#REF!</definedName>
    <definedName name="XDO_?CODE_T?" localSheetId="36">#REF!</definedName>
    <definedName name="XDO_?CODE_T?" localSheetId="37">#REF!</definedName>
    <definedName name="XDO_?CODE_T?" localSheetId="38">#REF!</definedName>
    <definedName name="XDO_?CODE_T?" localSheetId="39">#REF!</definedName>
    <definedName name="XDO_?CODE_T?" localSheetId="40">#REF!</definedName>
    <definedName name="XDO_?CODE_T?" localSheetId="41">#REF!</definedName>
    <definedName name="XDO_?CODE_T?" localSheetId="42">#REF!</definedName>
    <definedName name="XDO_?CODE_T?" localSheetId="43">#REF!</definedName>
    <definedName name="XDO_?CODE_T?" localSheetId="44">#REF!</definedName>
    <definedName name="XDO_?CODE_T?" localSheetId="18">#REF!</definedName>
    <definedName name="XDO_?CODE_T?" localSheetId="45">#REF!</definedName>
    <definedName name="XDO_?CODE_T?" localSheetId="19">#REF!</definedName>
    <definedName name="XDO_?CODE_T?" localSheetId="20">#REF!</definedName>
    <definedName name="XDO_?CODE_T?" localSheetId="21">#REF!</definedName>
    <definedName name="XDO_?CODE_T?" localSheetId="22">#REF!</definedName>
    <definedName name="XDO_?CODE_T?" localSheetId="23">#REF!</definedName>
    <definedName name="XDO_?CODE_T?" localSheetId="24">#REF!</definedName>
    <definedName name="XDO_?CODE_T?" localSheetId="47">#REF!</definedName>
    <definedName name="XDO_?CODE_T?" localSheetId="46">#REF!</definedName>
    <definedName name="XDO_?CODE_T?">#REF!</definedName>
    <definedName name="XDO_?IL?" localSheetId="1">#REF!</definedName>
    <definedName name="XDO_?IL?" localSheetId="4">#REF!</definedName>
    <definedName name="XDO_?IL?" localSheetId="5">#REF!</definedName>
    <definedName name="XDO_?IL?" localSheetId="17">#REF!</definedName>
    <definedName name="XDO_?IL?" localSheetId="2">#REF!</definedName>
    <definedName name="XDO_?IL?" localSheetId="3">#REF!</definedName>
    <definedName name="XDO_?IL?" localSheetId="6">#REF!</definedName>
    <definedName name="XDO_?IL?" localSheetId="7">#REF!</definedName>
    <definedName name="XDO_?IL?" localSheetId="8">#REF!</definedName>
    <definedName name="XDO_?IL?" localSheetId="9">#REF!</definedName>
    <definedName name="XDO_?IL?" localSheetId="10">#REF!</definedName>
    <definedName name="XDO_?IL?" localSheetId="11">#REF!</definedName>
    <definedName name="XDO_?IL?" localSheetId="16">#REF!</definedName>
    <definedName name="XDO_?IL?" localSheetId="35">#REF!</definedName>
    <definedName name="XDO_?IL?" localSheetId="36">#REF!</definedName>
    <definedName name="XDO_?IL?" localSheetId="37">#REF!</definedName>
    <definedName name="XDO_?IL?" localSheetId="38">#REF!</definedName>
    <definedName name="XDO_?IL?" localSheetId="39">#REF!</definedName>
    <definedName name="XDO_?IL?" localSheetId="40">#REF!</definedName>
    <definedName name="XDO_?IL?" localSheetId="41">#REF!</definedName>
    <definedName name="XDO_?IL?" localSheetId="42">#REF!</definedName>
    <definedName name="XDO_?IL?" localSheetId="43">#REF!</definedName>
    <definedName name="XDO_?IL?" localSheetId="44">#REF!</definedName>
    <definedName name="XDO_?IL?" localSheetId="18">#REF!</definedName>
    <definedName name="XDO_?IL?" localSheetId="45">#REF!</definedName>
    <definedName name="XDO_?IL?" localSheetId="19">#REF!</definedName>
    <definedName name="XDO_?IL?" localSheetId="20">#REF!</definedName>
    <definedName name="XDO_?IL?" localSheetId="21">#REF!</definedName>
    <definedName name="XDO_?IL?" localSheetId="22">#REF!</definedName>
    <definedName name="XDO_?IL?" localSheetId="23">#REF!</definedName>
    <definedName name="XDO_?IL?" localSheetId="24">#REF!</definedName>
    <definedName name="XDO_?IL?" localSheetId="47">#REF!</definedName>
    <definedName name="XDO_?IL?" localSheetId="46">#REF!</definedName>
    <definedName name="XDO_?IL?">#REF!</definedName>
    <definedName name="XDO_?KBK?" localSheetId="1">#REF!</definedName>
    <definedName name="XDO_?KBK?" localSheetId="4">#REF!</definedName>
    <definedName name="XDO_?KBK?" localSheetId="5">#REF!</definedName>
    <definedName name="XDO_?KBK?" localSheetId="17">#REF!</definedName>
    <definedName name="XDO_?KBK?" localSheetId="2">#REF!</definedName>
    <definedName name="XDO_?KBK?" localSheetId="3">#REF!</definedName>
    <definedName name="XDO_?KBK?" localSheetId="6">#REF!</definedName>
    <definedName name="XDO_?KBK?" localSheetId="7">#REF!</definedName>
    <definedName name="XDO_?KBK?" localSheetId="8">#REF!</definedName>
    <definedName name="XDO_?KBK?" localSheetId="9">#REF!</definedName>
    <definedName name="XDO_?KBK?" localSheetId="10">#REF!</definedName>
    <definedName name="XDO_?KBK?" localSheetId="11">#REF!</definedName>
    <definedName name="XDO_?KBK?" localSheetId="16">#REF!</definedName>
    <definedName name="XDO_?KBK?" localSheetId="35">#REF!</definedName>
    <definedName name="XDO_?KBK?" localSheetId="36">#REF!</definedName>
    <definedName name="XDO_?KBK?" localSheetId="37">#REF!</definedName>
    <definedName name="XDO_?KBK?" localSheetId="38">#REF!</definedName>
    <definedName name="XDO_?KBK?" localSheetId="39">#REF!</definedName>
    <definedName name="XDO_?KBK?" localSheetId="40">#REF!</definedName>
    <definedName name="XDO_?KBK?" localSheetId="41">#REF!</definedName>
    <definedName name="XDO_?KBK?" localSheetId="42">#REF!</definedName>
    <definedName name="XDO_?KBK?" localSheetId="43">#REF!</definedName>
    <definedName name="XDO_?KBK?" localSheetId="44">#REF!</definedName>
    <definedName name="XDO_?KBK?" localSheetId="18">#REF!</definedName>
    <definedName name="XDO_?KBK?" localSheetId="45">#REF!</definedName>
    <definedName name="XDO_?KBK?" localSheetId="19">#REF!</definedName>
    <definedName name="XDO_?KBK?" localSheetId="20">#REF!</definedName>
    <definedName name="XDO_?KBK?" localSheetId="21">#REF!</definedName>
    <definedName name="XDO_?KBK?" localSheetId="22">#REF!</definedName>
    <definedName name="XDO_?KBK?" localSheetId="23">#REF!</definedName>
    <definedName name="XDO_?KBK?" localSheetId="24">#REF!</definedName>
    <definedName name="XDO_?KBK?" localSheetId="47">#REF!</definedName>
    <definedName name="XDO_?KBK?" localSheetId="46">#REF!</definedName>
    <definedName name="XDO_?KBK?">#REF!</definedName>
    <definedName name="XDO_?KBK_2?" localSheetId="1">#REF!</definedName>
    <definedName name="XDO_?KBK_2?" localSheetId="4">#REF!</definedName>
    <definedName name="XDO_?KBK_2?" localSheetId="5">#REF!</definedName>
    <definedName name="XDO_?KBK_2?" localSheetId="17">#REF!</definedName>
    <definedName name="XDO_?KBK_2?" localSheetId="2">#REF!</definedName>
    <definedName name="XDO_?KBK_2?" localSheetId="3">#REF!</definedName>
    <definedName name="XDO_?KBK_2?" localSheetId="6">#REF!</definedName>
    <definedName name="XDO_?KBK_2?" localSheetId="7">#REF!</definedName>
    <definedName name="XDO_?KBK_2?" localSheetId="8">#REF!</definedName>
    <definedName name="XDO_?KBK_2?" localSheetId="9">#REF!</definedName>
    <definedName name="XDO_?KBK_2?" localSheetId="10">#REF!</definedName>
    <definedName name="XDO_?KBK_2?" localSheetId="11">#REF!</definedName>
    <definedName name="XDO_?KBK_2?" localSheetId="16">#REF!</definedName>
    <definedName name="XDO_?KBK_2?" localSheetId="35">#REF!</definedName>
    <definedName name="XDO_?KBK_2?" localSheetId="36">#REF!</definedName>
    <definedName name="XDO_?KBK_2?" localSheetId="37">#REF!</definedName>
    <definedName name="XDO_?KBK_2?" localSheetId="38">#REF!</definedName>
    <definedName name="XDO_?KBK_2?" localSheetId="39">#REF!</definedName>
    <definedName name="XDO_?KBK_2?" localSheetId="40">#REF!</definedName>
    <definedName name="XDO_?KBK_2?" localSheetId="41">#REF!</definedName>
    <definedName name="XDO_?KBK_2?" localSheetId="42">#REF!</definedName>
    <definedName name="XDO_?KBK_2?" localSheetId="43">#REF!</definedName>
    <definedName name="XDO_?KBK_2?" localSheetId="44">#REF!</definedName>
    <definedName name="XDO_?KBK_2?" localSheetId="18">#REF!</definedName>
    <definedName name="XDO_?KBK_2?" localSheetId="45">#REF!</definedName>
    <definedName name="XDO_?KBK_2?" localSheetId="19">#REF!</definedName>
    <definedName name="XDO_?KBK_2?" localSheetId="20">#REF!</definedName>
    <definedName name="XDO_?KBK_2?" localSheetId="21">#REF!</definedName>
    <definedName name="XDO_?KBK_2?" localSheetId="22">#REF!</definedName>
    <definedName name="XDO_?KBK_2?" localSheetId="23">#REF!</definedName>
    <definedName name="XDO_?KBK_2?" localSheetId="24">#REF!</definedName>
    <definedName name="XDO_?KBK_2?" localSheetId="47">#REF!</definedName>
    <definedName name="XDO_?KBK_2?" localSheetId="46">#REF!</definedName>
    <definedName name="XDO_?KBK_2?">#REF!</definedName>
    <definedName name="XDO_?NAME_BUD?" localSheetId="1">#REF!</definedName>
    <definedName name="XDO_?NAME_BUD?" localSheetId="4">#REF!</definedName>
    <definedName name="XDO_?NAME_BUD?" localSheetId="5">#REF!</definedName>
    <definedName name="XDO_?NAME_BUD?" localSheetId="17">#REF!</definedName>
    <definedName name="XDO_?NAME_BUD?" localSheetId="2">#REF!</definedName>
    <definedName name="XDO_?NAME_BUD?" localSheetId="3">#REF!</definedName>
    <definedName name="XDO_?NAME_BUD?" localSheetId="6">#REF!</definedName>
    <definedName name="XDO_?NAME_BUD?" localSheetId="7">#REF!</definedName>
    <definedName name="XDO_?NAME_BUD?" localSheetId="8">#REF!</definedName>
    <definedName name="XDO_?NAME_BUD?" localSheetId="9">#REF!</definedName>
    <definedName name="XDO_?NAME_BUD?" localSheetId="10">#REF!</definedName>
    <definedName name="XDO_?NAME_BUD?" localSheetId="11">#REF!</definedName>
    <definedName name="XDO_?NAME_BUD?" localSheetId="16">#REF!</definedName>
    <definedName name="XDO_?NAME_BUD?" localSheetId="35">#REF!</definedName>
    <definedName name="XDO_?NAME_BUD?" localSheetId="36">#REF!</definedName>
    <definedName name="XDO_?NAME_BUD?" localSheetId="37">#REF!</definedName>
    <definedName name="XDO_?NAME_BUD?" localSheetId="38">#REF!</definedName>
    <definedName name="XDO_?NAME_BUD?" localSheetId="39">#REF!</definedName>
    <definedName name="XDO_?NAME_BUD?" localSheetId="40">#REF!</definedName>
    <definedName name="XDO_?NAME_BUD?" localSheetId="41">#REF!</definedName>
    <definedName name="XDO_?NAME_BUD?" localSheetId="42">#REF!</definedName>
    <definedName name="XDO_?NAME_BUD?" localSheetId="43">#REF!</definedName>
    <definedName name="XDO_?NAME_BUD?" localSheetId="44">#REF!</definedName>
    <definedName name="XDO_?NAME_BUD?" localSheetId="18">#REF!</definedName>
    <definedName name="XDO_?NAME_BUD?" localSheetId="45">#REF!</definedName>
    <definedName name="XDO_?NAME_BUD?" localSheetId="19">#REF!</definedName>
    <definedName name="XDO_?NAME_BUD?" localSheetId="20">#REF!</definedName>
    <definedName name="XDO_?NAME_BUD?" localSheetId="21">#REF!</definedName>
    <definedName name="XDO_?NAME_BUD?" localSheetId="22">#REF!</definedName>
    <definedName name="XDO_?NAME_BUD?" localSheetId="23">#REF!</definedName>
    <definedName name="XDO_?NAME_BUD?" localSheetId="24">#REF!</definedName>
    <definedName name="XDO_?NAME_BUD?" localSheetId="47">#REF!</definedName>
    <definedName name="XDO_?NAME_BUD?" localSheetId="46">#REF!</definedName>
    <definedName name="XDO_?NAME_BUD?">#REF!</definedName>
    <definedName name="XDO_?NAME_BUD_2?" localSheetId="1">#REF!</definedName>
    <definedName name="XDO_?NAME_BUD_2?" localSheetId="4">#REF!</definedName>
    <definedName name="XDO_?NAME_BUD_2?" localSheetId="5">#REF!</definedName>
    <definedName name="XDO_?NAME_BUD_2?" localSheetId="17">#REF!</definedName>
    <definedName name="XDO_?NAME_BUD_2?" localSheetId="2">#REF!</definedName>
    <definedName name="XDO_?NAME_BUD_2?" localSheetId="3">#REF!</definedName>
    <definedName name="XDO_?NAME_BUD_2?" localSheetId="6">#REF!</definedName>
    <definedName name="XDO_?NAME_BUD_2?" localSheetId="7">#REF!</definedName>
    <definedName name="XDO_?NAME_BUD_2?" localSheetId="8">#REF!</definedName>
    <definedName name="XDO_?NAME_BUD_2?" localSheetId="9">#REF!</definedName>
    <definedName name="XDO_?NAME_BUD_2?" localSheetId="10">#REF!</definedName>
    <definedName name="XDO_?NAME_BUD_2?" localSheetId="11">#REF!</definedName>
    <definedName name="XDO_?NAME_BUD_2?" localSheetId="16">#REF!</definedName>
    <definedName name="XDO_?NAME_BUD_2?" localSheetId="35">#REF!</definedName>
    <definedName name="XDO_?NAME_BUD_2?" localSheetId="36">#REF!</definedName>
    <definedName name="XDO_?NAME_BUD_2?" localSheetId="37">#REF!</definedName>
    <definedName name="XDO_?NAME_BUD_2?" localSheetId="38">#REF!</definedName>
    <definedName name="XDO_?NAME_BUD_2?" localSheetId="39">#REF!</definedName>
    <definedName name="XDO_?NAME_BUD_2?" localSheetId="40">#REF!</definedName>
    <definedName name="XDO_?NAME_BUD_2?" localSheetId="41">#REF!</definedName>
    <definedName name="XDO_?NAME_BUD_2?" localSheetId="42">#REF!</definedName>
    <definedName name="XDO_?NAME_BUD_2?" localSheetId="43">#REF!</definedName>
    <definedName name="XDO_?NAME_BUD_2?" localSheetId="44">#REF!</definedName>
    <definedName name="XDO_?NAME_BUD_2?" localSheetId="18">#REF!</definedName>
    <definedName name="XDO_?NAME_BUD_2?" localSheetId="45">#REF!</definedName>
    <definedName name="XDO_?NAME_BUD_2?" localSheetId="19">#REF!</definedName>
    <definedName name="XDO_?NAME_BUD_2?" localSheetId="20">#REF!</definedName>
    <definedName name="XDO_?NAME_BUD_2?" localSheetId="21">#REF!</definedName>
    <definedName name="XDO_?NAME_BUD_2?" localSheetId="22">#REF!</definedName>
    <definedName name="XDO_?NAME_BUD_2?" localSheetId="23">#REF!</definedName>
    <definedName name="XDO_?NAME_BUD_2?" localSheetId="24">#REF!</definedName>
    <definedName name="XDO_?NAME_BUD_2?" localSheetId="47">#REF!</definedName>
    <definedName name="XDO_?NAME_BUD_2?" localSheetId="46">#REF!</definedName>
    <definedName name="XDO_?NAME_BUD_2?">#REF!</definedName>
    <definedName name="XDO_?NAME_MM?" localSheetId="1">#REF!</definedName>
    <definedName name="XDO_?NAME_MM?" localSheetId="4">#REF!</definedName>
    <definedName name="XDO_?NAME_MM?" localSheetId="5">#REF!</definedName>
    <definedName name="XDO_?NAME_MM?" localSheetId="17">#REF!</definedName>
    <definedName name="XDO_?NAME_MM?" localSheetId="2">#REF!</definedName>
    <definedName name="XDO_?NAME_MM?" localSheetId="3">#REF!</definedName>
    <definedName name="XDO_?NAME_MM?" localSheetId="6">#REF!</definedName>
    <definedName name="XDO_?NAME_MM?" localSheetId="7">#REF!</definedName>
    <definedName name="XDO_?NAME_MM?" localSheetId="8">#REF!</definedName>
    <definedName name="XDO_?NAME_MM?" localSheetId="9">#REF!</definedName>
    <definedName name="XDO_?NAME_MM?" localSheetId="10">#REF!</definedName>
    <definedName name="XDO_?NAME_MM?" localSheetId="11">#REF!</definedName>
    <definedName name="XDO_?NAME_MM?" localSheetId="16">#REF!</definedName>
    <definedName name="XDO_?NAME_MM?" localSheetId="35">#REF!</definedName>
    <definedName name="XDO_?NAME_MM?" localSheetId="36">#REF!</definedName>
    <definedName name="XDO_?NAME_MM?" localSheetId="37">#REF!</definedName>
    <definedName name="XDO_?NAME_MM?" localSheetId="38">#REF!</definedName>
    <definedName name="XDO_?NAME_MM?" localSheetId="39">#REF!</definedName>
    <definedName name="XDO_?NAME_MM?" localSheetId="40">#REF!</definedName>
    <definedName name="XDO_?NAME_MM?" localSheetId="41">#REF!</definedName>
    <definedName name="XDO_?NAME_MM?" localSheetId="42">#REF!</definedName>
    <definedName name="XDO_?NAME_MM?" localSheetId="43">#REF!</definedName>
    <definedName name="XDO_?NAME_MM?" localSheetId="44">#REF!</definedName>
    <definedName name="XDO_?NAME_MM?" localSheetId="18">#REF!</definedName>
    <definedName name="XDO_?NAME_MM?" localSheetId="45">#REF!</definedName>
    <definedName name="XDO_?NAME_MM?" localSheetId="19">#REF!</definedName>
    <definedName name="XDO_?NAME_MM?" localSheetId="20">#REF!</definedName>
    <definedName name="XDO_?NAME_MM?" localSheetId="21">#REF!</definedName>
    <definedName name="XDO_?NAME_MM?" localSheetId="22">#REF!</definedName>
    <definedName name="XDO_?NAME_MM?" localSheetId="23">#REF!</definedName>
    <definedName name="XDO_?NAME_MM?" localSheetId="24">#REF!</definedName>
    <definedName name="XDO_?NAME_MM?" localSheetId="47">#REF!</definedName>
    <definedName name="XDO_?NAME_MM?" localSheetId="46">#REF!</definedName>
    <definedName name="XDO_?NAME_MM?">#REF!</definedName>
    <definedName name="XDO_?NAME_T?" localSheetId="1">#REF!</definedName>
    <definedName name="XDO_?NAME_T?" localSheetId="4">#REF!</definedName>
    <definedName name="XDO_?NAME_T?" localSheetId="5">#REF!</definedName>
    <definedName name="XDO_?NAME_T?" localSheetId="17">#REF!</definedName>
    <definedName name="XDO_?NAME_T?" localSheetId="2">#REF!</definedName>
    <definedName name="XDO_?NAME_T?" localSheetId="3">#REF!</definedName>
    <definedName name="XDO_?NAME_T?" localSheetId="6">#REF!</definedName>
    <definedName name="XDO_?NAME_T?" localSheetId="7">#REF!</definedName>
    <definedName name="XDO_?NAME_T?" localSheetId="8">#REF!</definedName>
    <definedName name="XDO_?NAME_T?" localSheetId="9">#REF!</definedName>
    <definedName name="XDO_?NAME_T?" localSheetId="10">#REF!</definedName>
    <definedName name="XDO_?NAME_T?" localSheetId="11">#REF!</definedName>
    <definedName name="XDO_?NAME_T?" localSheetId="16">#REF!</definedName>
    <definedName name="XDO_?NAME_T?" localSheetId="35">#REF!</definedName>
    <definedName name="XDO_?NAME_T?" localSheetId="36">#REF!</definedName>
    <definedName name="XDO_?NAME_T?" localSheetId="37">#REF!</definedName>
    <definedName name="XDO_?NAME_T?" localSheetId="38">#REF!</definedName>
    <definedName name="XDO_?NAME_T?" localSheetId="39">#REF!</definedName>
    <definedName name="XDO_?NAME_T?" localSheetId="40">#REF!</definedName>
    <definedName name="XDO_?NAME_T?" localSheetId="41">#REF!</definedName>
    <definedName name="XDO_?NAME_T?" localSheetId="42">#REF!</definedName>
    <definedName name="XDO_?NAME_T?" localSheetId="43">#REF!</definedName>
    <definedName name="XDO_?NAME_T?" localSheetId="44">#REF!</definedName>
    <definedName name="XDO_?NAME_T?" localSheetId="18">#REF!</definedName>
    <definedName name="XDO_?NAME_T?" localSheetId="45">#REF!</definedName>
    <definedName name="XDO_?NAME_T?" localSheetId="19">#REF!</definedName>
    <definedName name="XDO_?NAME_T?" localSheetId="20">#REF!</definedName>
    <definedName name="XDO_?NAME_T?" localSheetId="21">#REF!</definedName>
    <definedName name="XDO_?NAME_T?" localSheetId="22">#REF!</definedName>
    <definedName name="XDO_?NAME_T?" localSheetId="23">#REF!</definedName>
    <definedName name="XDO_?NAME_T?" localSheetId="24">#REF!</definedName>
    <definedName name="XDO_?NAME_T?" localSheetId="47">#REF!</definedName>
    <definedName name="XDO_?NAME_T?" localSheetId="46">#REF!</definedName>
    <definedName name="XDO_?NAME_T?">#REF!</definedName>
    <definedName name="XDO_?NAME_UFO?" localSheetId="1">#REF!</definedName>
    <definedName name="XDO_?NAME_UFO?" localSheetId="4">#REF!</definedName>
    <definedName name="XDO_?NAME_UFO?" localSheetId="5">#REF!</definedName>
    <definedName name="XDO_?NAME_UFO?" localSheetId="17">#REF!</definedName>
    <definedName name="XDO_?NAME_UFO?" localSheetId="2">#REF!</definedName>
    <definedName name="XDO_?NAME_UFO?" localSheetId="3">#REF!</definedName>
    <definedName name="XDO_?NAME_UFO?" localSheetId="6">#REF!</definedName>
    <definedName name="XDO_?NAME_UFO?" localSheetId="7">#REF!</definedName>
    <definedName name="XDO_?NAME_UFO?" localSheetId="8">#REF!</definedName>
    <definedName name="XDO_?NAME_UFO?" localSheetId="9">#REF!</definedName>
    <definedName name="XDO_?NAME_UFO?" localSheetId="10">#REF!</definedName>
    <definedName name="XDO_?NAME_UFO?" localSheetId="11">#REF!</definedName>
    <definedName name="XDO_?NAME_UFO?" localSheetId="16">#REF!</definedName>
    <definedName name="XDO_?NAME_UFO?" localSheetId="35">#REF!</definedName>
    <definedName name="XDO_?NAME_UFO?" localSheetId="36">#REF!</definedName>
    <definedName name="XDO_?NAME_UFO?" localSheetId="37">#REF!</definedName>
    <definedName name="XDO_?NAME_UFO?" localSheetId="38">#REF!</definedName>
    <definedName name="XDO_?NAME_UFO?" localSheetId="39">#REF!</definedName>
    <definedName name="XDO_?NAME_UFO?" localSheetId="40">#REF!</definedName>
    <definedName name="XDO_?NAME_UFO?" localSheetId="41">#REF!</definedName>
    <definedName name="XDO_?NAME_UFO?" localSheetId="42">#REF!</definedName>
    <definedName name="XDO_?NAME_UFO?" localSheetId="43">#REF!</definedName>
    <definedName name="XDO_?NAME_UFO?" localSheetId="44">#REF!</definedName>
    <definedName name="XDO_?NAME_UFO?" localSheetId="18">#REF!</definedName>
    <definedName name="XDO_?NAME_UFO?" localSheetId="45">#REF!</definedName>
    <definedName name="XDO_?NAME_UFO?" localSheetId="19">#REF!</definedName>
    <definedName name="XDO_?NAME_UFO?" localSheetId="20">#REF!</definedName>
    <definedName name="XDO_?NAME_UFO?" localSheetId="21">#REF!</definedName>
    <definedName name="XDO_?NAME_UFO?" localSheetId="22">#REF!</definedName>
    <definedName name="XDO_?NAME_UFO?" localSheetId="23">#REF!</definedName>
    <definedName name="XDO_?NAME_UFO?" localSheetId="24">#REF!</definedName>
    <definedName name="XDO_?NAME_UFO?" localSheetId="47">#REF!</definedName>
    <definedName name="XDO_?NAME_UFO?" localSheetId="46">#REF!</definedName>
    <definedName name="XDO_?NAME_UFO?">#REF!</definedName>
    <definedName name="XDO_?NOTE?" localSheetId="1">#REF!</definedName>
    <definedName name="XDO_?NOTE?" localSheetId="4">#REF!</definedName>
    <definedName name="XDO_?NOTE?" localSheetId="5">#REF!</definedName>
    <definedName name="XDO_?NOTE?" localSheetId="17">#REF!</definedName>
    <definedName name="XDO_?NOTE?" localSheetId="2">#REF!</definedName>
    <definedName name="XDO_?NOTE?" localSheetId="3">#REF!</definedName>
    <definedName name="XDO_?NOTE?" localSheetId="6">#REF!</definedName>
    <definedName name="XDO_?NOTE?" localSheetId="7">#REF!</definedName>
    <definedName name="XDO_?NOTE?" localSheetId="8">#REF!</definedName>
    <definedName name="XDO_?NOTE?" localSheetId="9">#REF!</definedName>
    <definedName name="XDO_?NOTE?" localSheetId="10">#REF!</definedName>
    <definedName name="XDO_?NOTE?" localSheetId="11">#REF!</definedName>
    <definedName name="XDO_?NOTE?" localSheetId="16">#REF!</definedName>
    <definedName name="XDO_?NOTE?" localSheetId="35">#REF!</definedName>
    <definedName name="XDO_?NOTE?" localSheetId="36">#REF!</definedName>
    <definedName name="XDO_?NOTE?" localSheetId="37">#REF!</definedName>
    <definedName name="XDO_?NOTE?" localSheetId="38">#REF!</definedName>
    <definedName name="XDO_?NOTE?" localSheetId="39">#REF!</definedName>
    <definedName name="XDO_?NOTE?" localSheetId="40">#REF!</definedName>
    <definedName name="XDO_?NOTE?" localSheetId="41">#REF!</definedName>
    <definedName name="XDO_?NOTE?" localSheetId="42">#REF!</definedName>
    <definedName name="XDO_?NOTE?" localSheetId="43">#REF!</definedName>
    <definedName name="XDO_?NOTE?" localSheetId="44">#REF!</definedName>
    <definedName name="XDO_?NOTE?" localSheetId="18">#REF!</definedName>
    <definedName name="XDO_?NOTE?" localSheetId="45">#REF!</definedName>
    <definedName name="XDO_?NOTE?" localSheetId="19">#REF!</definedName>
    <definedName name="XDO_?NOTE?" localSheetId="20">#REF!</definedName>
    <definedName name="XDO_?NOTE?" localSheetId="21">#REF!</definedName>
    <definedName name="XDO_?NOTE?" localSheetId="22">#REF!</definedName>
    <definedName name="XDO_?NOTE?" localSheetId="23">#REF!</definedName>
    <definedName name="XDO_?NOTE?" localSheetId="24">#REF!</definedName>
    <definedName name="XDO_?NOTE?" localSheetId="47">#REF!</definedName>
    <definedName name="XDO_?NOTE?" localSheetId="46">#REF!</definedName>
    <definedName name="XDO_?NOTE?">#REF!</definedName>
    <definedName name="XDO_?NV?" localSheetId="1">#REF!</definedName>
    <definedName name="XDO_?NV?" localSheetId="4">#REF!</definedName>
    <definedName name="XDO_?NV?" localSheetId="5">#REF!</definedName>
    <definedName name="XDO_?NV?" localSheetId="17">#REF!</definedName>
    <definedName name="XDO_?NV?" localSheetId="2">#REF!</definedName>
    <definedName name="XDO_?NV?" localSheetId="3">#REF!</definedName>
    <definedName name="XDO_?NV?" localSheetId="6">#REF!</definedName>
    <definedName name="XDO_?NV?" localSheetId="7">#REF!</definedName>
    <definedName name="XDO_?NV?" localSheetId="8">#REF!</definedName>
    <definedName name="XDO_?NV?" localSheetId="9">#REF!</definedName>
    <definedName name="XDO_?NV?" localSheetId="10">#REF!</definedName>
    <definedName name="XDO_?NV?" localSheetId="11">#REF!</definedName>
    <definedName name="XDO_?NV?" localSheetId="16">#REF!</definedName>
    <definedName name="XDO_?NV?" localSheetId="35">#REF!</definedName>
    <definedName name="XDO_?NV?" localSheetId="36">#REF!</definedName>
    <definedName name="XDO_?NV?" localSheetId="37">#REF!</definedName>
    <definedName name="XDO_?NV?" localSheetId="38">#REF!</definedName>
    <definedName name="XDO_?NV?" localSheetId="39">#REF!</definedName>
    <definedName name="XDO_?NV?" localSheetId="40">#REF!</definedName>
    <definedName name="XDO_?NV?" localSheetId="41">#REF!</definedName>
    <definedName name="XDO_?NV?" localSheetId="42">#REF!</definedName>
    <definedName name="XDO_?NV?" localSheetId="43">#REF!</definedName>
    <definedName name="XDO_?NV?" localSheetId="44">#REF!</definedName>
    <definedName name="XDO_?NV?" localSheetId="18">#REF!</definedName>
    <definedName name="XDO_?NV?" localSheetId="45">#REF!</definedName>
    <definedName name="XDO_?NV?" localSheetId="19">#REF!</definedName>
    <definedName name="XDO_?NV?" localSheetId="20">#REF!</definedName>
    <definedName name="XDO_?NV?" localSheetId="21">#REF!</definedName>
    <definedName name="XDO_?NV?" localSheetId="22">#REF!</definedName>
    <definedName name="XDO_?NV?" localSheetId="23">#REF!</definedName>
    <definedName name="XDO_?NV?" localSheetId="24">#REF!</definedName>
    <definedName name="XDO_?NV?" localSheetId="47">#REF!</definedName>
    <definedName name="XDO_?NV?" localSheetId="46">#REF!</definedName>
    <definedName name="XDO_?NV?">#REF!</definedName>
    <definedName name="XDO_?REPORT_DATE?" localSheetId="1">#REF!</definedName>
    <definedName name="XDO_?REPORT_DATE?" localSheetId="4">#REF!</definedName>
    <definedName name="XDO_?REPORT_DATE?" localSheetId="5">#REF!</definedName>
    <definedName name="XDO_?REPORT_DATE?" localSheetId="17">#REF!</definedName>
    <definedName name="XDO_?REPORT_DATE?" localSheetId="2">#REF!</definedName>
    <definedName name="XDO_?REPORT_DATE?" localSheetId="3">#REF!</definedName>
    <definedName name="XDO_?REPORT_DATE?" localSheetId="6">#REF!</definedName>
    <definedName name="XDO_?REPORT_DATE?" localSheetId="7">#REF!</definedName>
    <definedName name="XDO_?REPORT_DATE?" localSheetId="8">#REF!</definedName>
    <definedName name="XDO_?REPORT_DATE?" localSheetId="9">#REF!</definedName>
    <definedName name="XDO_?REPORT_DATE?" localSheetId="10">#REF!</definedName>
    <definedName name="XDO_?REPORT_DATE?" localSheetId="11">#REF!</definedName>
    <definedName name="XDO_?REPORT_DATE?" localSheetId="16">#REF!</definedName>
    <definedName name="XDO_?REPORT_DATE?" localSheetId="35">#REF!</definedName>
    <definedName name="XDO_?REPORT_DATE?" localSheetId="36">#REF!</definedName>
    <definedName name="XDO_?REPORT_DATE?" localSheetId="37">#REF!</definedName>
    <definedName name="XDO_?REPORT_DATE?" localSheetId="38">#REF!</definedName>
    <definedName name="XDO_?REPORT_DATE?" localSheetId="39">#REF!</definedName>
    <definedName name="XDO_?REPORT_DATE?" localSheetId="40">#REF!</definedName>
    <definedName name="XDO_?REPORT_DATE?" localSheetId="41">#REF!</definedName>
    <definedName name="XDO_?REPORT_DATE?" localSheetId="42">#REF!</definedName>
    <definedName name="XDO_?REPORT_DATE?" localSheetId="43">#REF!</definedName>
    <definedName name="XDO_?REPORT_DATE?" localSheetId="44">#REF!</definedName>
    <definedName name="XDO_?REPORT_DATE?" localSheetId="18">#REF!</definedName>
    <definedName name="XDO_?REPORT_DATE?" localSheetId="45">#REF!</definedName>
    <definedName name="XDO_?REPORT_DATE?" localSheetId="19">#REF!</definedName>
    <definedName name="XDO_?REPORT_DATE?" localSheetId="20">#REF!</definedName>
    <definedName name="XDO_?REPORT_DATE?" localSheetId="21">#REF!</definedName>
    <definedName name="XDO_?REPORT_DATE?" localSheetId="22">#REF!</definedName>
    <definedName name="XDO_?REPORT_DATE?" localSheetId="23">#REF!</definedName>
    <definedName name="XDO_?REPORT_DATE?" localSheetId="24">#REF!</definedName>
    <definedName name="XDO_?REPORT_DATE?" localSheetId="47">#REF!</definedName>
    <definedName name="XDO_?REPORT_DATE?" localSheetId="46">#REF!</definedName>
    <definedName name="XDO_?REPORT_DATE?">#REF!</definedName>
    <definedName name="XDO_?REPORT_MM?" localSheetId="1">#REF!</definedName>
    <definedName name="XDO_?REPORT_MM?" localSheetId="4">#REF!</definedName>
    <definedName name="XDO_?REPORT_MM?" localSheetId="5">#REF!</definedName>
    <definedName name="XDO_?REPORT_MM?" localSheetId="17">#REF!</definedName>
    <definedName name="XDO_?REPORT_MM?" localSheetId="2">#REF!</definedName>
    <definedName name="XDO_?REPORT_MM?" localSheetId="3">#REF!</definedName>
    <definedName name="XDO_?REPORT_MM?" localSheetId="6">#REF!</definedName>
    <definedName name="XDO_?REPORT_MM?" localSheetId="7">#REF!</definedName>
    <definedName name="XDO_?REPORT_MM?" localSheetId="8">#REF!</definedName>
    <definedName name="XDO_?REPORT_MM?" localSheetId="9">#REF!</definedName>
    <definedName name="XDO_?REPORT_MM?" localSheetId="10">#REF!</definedName>
    <definedName name="XDO_?REPORT_MM?" localSheetId="11">#REF!</definedName>
    <definedName name="XDO_?REPORT_MM?" localSheetId="16">#REF!</definedName>
    <definedName name="XDO_?REPORT_MM?" localSheetId="35">#REF!</definedName>
    <definedName name="XDO_?REPORT_MM?" localSheetId="36">#REF!</definedName>
    <definedName name="XDO_?REPORT_MM?" localSheetId="37">#REF!</definedName>
    <definedName name="XDO_?REPORT_MM?" localSheetId="38">#REF!</definedName>
    <definedName name="XDO_?REPORT_MM?" localSheetId="39">#REF!</definedName>
    <definedName name="XDO_?REPORT_MM?" localSheetId="40">#REF!</definedName>
    <definedName name="XDO_?REPORT_MM?" localSheetId="41">#REF!</definedName>
    <definedName name="XDO_?REPORT_MM?" localSheetId="42">#REF!</definedName>
    <definedName name="XDO_?REPORT_MM?" localSheetId="43">#REF!</definedName>
    <definedName name="XDO_?REPORT_MM?" localSheetId="44">#REF!</definedName>
    <definedName name="XDO_?REPORT_MM?" localSheetId="18">#REF!</definedName>
    <definedName name="XDO_?REPORT_MM?" localSheetId="45">#REF!</definedName>
    <definedName name="XDO_?REPORT_MM?" localSheetId="19">#REF!</definedName>
    <definedName name="XDO_?REPORT_MM?" localSheetId="20">#REF!</definedName>
    <definedName name="XDO_?REPORT_MM?" localSheetId="21">#REF!</definedName>
    <definedName name="XDO_?REPORT_MM?" localSheetId="22">#REF!</definedName>
    <definedName name="XDO_?REPORT_MM?" localSheetId="23">#REF!</definedName>
    <definedName name="XDO_?REPORT_MM?" localSheetId="24">#REF!</definedName>
    <definedName name="XDO_?REPORT_MM?" localSheetId="47">#REF!</definedName>
    <definedName name="XDO_?REPORT_MM?" localSheetId="46">#REF!</definedName>
    <definedName name="XDO_?REPORT_MM?">#REF!</definedName>
    <definedName name="XDO_?REPORT_MM_2?" localSheetId="1">#REF!</definedName>
    <definedName name="XDO_?REPORT_MM_2?" localSheetId="4">#REF!</definedName>
    <definedName name="XDO_?REPORT_MM_2?" localSheetId="5">#REF!</definedName>
    <definedName name="XDO_?REPORT_MM_2?" localSheetId="17">#REF!</definedName>
    <definedName name="XDO_?REPORT_MM_2?" localSheetId="2">#REF!</definedName>
    <definedName name="XDO_?REPORT_MM_2?" localSheetId="3">#REF!</definedName>
    <definedName name="XDO_?REPORT_MM_2?" localSheetId="6">#REF!</definedName>
    <definedName name="XDO_?REPORT_MM_2?" localSheetId="7">#REF!</definedName>
    <definedName name="XDO_?REPORT_MM_2?" localSheetId="8">#REF!</definedName>
    <definedName name="XDO_?REPORT_MM_2?" localSheetId="9">#REF!</definedName>
    <definedName name="XDO_?REPORT_MM_2?" localSheetId="10">#REF!</definedName>
    <definedName name="XDO_?REPORT_MM_2?" localSheetId="11">#REF!</definedName>
    <definedName name="XDO_?REPORT_MM_2?" localSheetId="16">#REF!</definedName>
    <definedName name="XDO_?REPORT_MM_2?" localSheetId="35">#REF!</definedName>
    <definedName name="XDO_?REPORT_MM_2?" localSheetId="36">#REF!</definedName>
    <definedName name="XDO_?REPORT_MM_2?" localSheetId="37">#REF!</definedName>
    <definedName name="XDO_?REPORT_MM_2?" localSheetId="38">#REF!</definedName>
    <definedName name="XDO_?REPORT_MM_2?" localSheetId="39">#REF!</definedName>
    <definedName name="XDO_?REPORT_MM_2?" localSheetId="40">#REF!</definedName>
    <definedName name="XDO_?REPORT_MM_2?" localSheetId="41">#REF!</definedName>
    <definedName name="XDO_?REPORT_MM_2?" localSheetId="42">#REF!</definedName>
    <definedName name="XDO_?REPORT_MM_2?" localSheetId="43">#REF!</definedName>
    <definedName name="XDO_?REPORT_MM_2?" localSheetId="44">#REF!</definedName>
    <definedName name="XDO_?REPORT_MM_2?" localSheetId="18">#REF!</definedName>
    <definedName name="XDO_?REPORT_MM_2?" localSheetId="45">#REF!</definedName>
    <definedName name="XDO_?REPORT_MM_2?" localSheetId="19">#REF!</definedName>
    <definedName name="XDO_?REPORT_MM_2?" localSheetId="20">#REF!</definedName>
    <definedName name="XDO_?REPORT_MM_2?" localSheetId="21">#REF!</definedName>
    <definedName name="XDO_?REPORT_MM_2?" localSheetId="22">#REF!</definedName>
    <definedName name="XDO_?REPORT_MM_2?" localSheetId="23">#REF!</definedName>
    <definedName name="XDO_?REPORT_MM_2?" localSheetId="24">#REF!</definedName>
    <definedName name="XDO_?REPORT_MM_2?" localSheetId="47">#REF!</definedName>
    <definedName name="XDO_?REPORT_MM_2?" localSheetId="46">#REF!</definedName>
    <definedName name="XDO_?REPORT_MM_2?">#REF!</definedName>
    <definedName name="XDO_?SIGN5?" localSheetId="1">#REF!</definedName>
    <definedName name="XDO_?SIGN5?" localSheetId="4">#REF!</definedName>
    <definedName name="XDO_?SIGN5?" localSheetId="5">#REF!</definedName>
    <definedName name="XDO_?SIGN5?" localSheetId="17">#REF!</definedName>
    <definedName name="XDO_?SIGN5?" localSheetId="2">#REF!</definedName>
    <definedName name="XDO_?SIGN5?" localSheetId="3">#REF!</definedName>
    <definedName name="XDO_?SIGN5?" localSheetId="6">#REF!</definedName>
    <definedName name="XDO_?SIGN5?" localSheetId="7">#REF!</definedName>
    <definedName name="XDO_?SIGN5?" localSheetId="8">#REF!</definedName>
    <definedName name="XDO_?SIGN5?" localSheetId="9">#REF!</definedName>
    <definedName name="XDO_?SIGN5?" localSheetId="10">#REF!</definedName>
    <definedName name="XDO_?SIGN5?" localSheetId="11">#REF!</definedName>
    <definedName name="XDO_?SIGN5?" localSheetId="16">#REF!</definedName>
    <definedName name="XDO_?SIGN5?" localSheetId="35">#REF!</definedName>
    <definedName name="XDO_?SIGN5?" localSheetId="36">#REF!</definedName>
    <definedName name="XDO_?SIGN5?" localSheetId="37">#REF!</definedName>
    <definedName name="XDO_?SIGN5?" localSheetId="38">#REF!</definedName>
    <definedName name="XDO_?SIGN5?" localSheetId="39">#REF!</definedName>
    <definedName name="XDO_?SIGN5?" localSheetId="40">#REF!</definedName>
    <definedName name="XDO_?SIGN5?" localSheetId="41">#REF!</definedName>
    <definedName name="XDO_?SIGN5?" localSheetId="42">#REF!</definedName>
    <definedName name="XDO_?SIGN5?" localSheetId="43">#REF!</definedName>
    <definedName name="XDO_?SIGN5?" localSheetId="44">#REF!</definedName>
    <definedName name="XDO_?SIGN5?" localSheetId="18">#REF!</definedName>
    <definedName name="XDO_?SIGN5?" localSheetId="45">#REF!</definedName>
    <definedName name="XDO_?SIGN5?" localSheetId="19">#REF!</definedName>
    <definedName name="XDO_?SIGN5?" localSheetId="20">#REF!</definedName>
    <definedName name="XDO_?SIGN5?" localSheetId="21">#REF!</definedName>
    <definedName name="XDO_?SIGN5?" localSheetId="22">#REF!</definedName>
    <definedName name="XDO_?SIGN5?" localSheetId="23">#REF!</definedName>
    <definedName name="XDO_?SIGN5?" localSheetId="24">#REF!</definedName>
    <definedName name="XDO_?SIGN5?" localSheetId="47">#REF!</definedName>
    <definedName name="XDO_?SIGN5?" localSheetId="46">#REF!</definedName>
    <definedName name="XDO_?SIGN5?">#REF!</definedName>
    <definedName name="XDO_?SIGN6?" localSheetId="1">#REF!</definedName>
    <definedName name="XDO_?SIGN6?" localSheetId="4">#REF!</definedName>
    <definedName name="XDO_?SIGN6?" localSheetId="5">#REF!</definedName>
    <definedName name="XDO_?SIGN6?" localSheetId="17">#REF!</definedName>
    <definedName name="XDO_?SIGN6?" localSheetId="2">#REF!</definedName>
    <definedName name="XDO_?SIGN6?" localSheetId="3">#REF!</definedName>
    <definedName name="XDO_?SIGN6?" localSheetId="6">#REF!</definedName>
    <definedName name="XDO_?SIGN6?" localSheetId="7">#REF!</definedName>
    <definedName name="XDO_?SIGN6?" localSheetId="8">#REF!</definedName>
    <definedName name="XDO_?SIGN6?" localSheetId="9">#REF!</definedName>
    <definedName name="XDO_?SIGN6?" localSheetId="10">#REF!</definedName>
    <definedName name="XDO_?SIGN6?" localSheetId="11">#REF!</definedName>
    <definedName name="XDO_?SIGN6?" localSheetId="16">#REF!</definedName>
    <definedName name="XDO_?SIGN6?" localSheetId="35">#REF!</definedName>
    <definedName name="XDO_?SIGN6?" localSheetId="36">#REF!</definedName>
    <definedName name="XDO_?SIGN6?" localSheetId="37">#REF!</definedName>
    <definedName name="XDO_?SIGN6?" localSheetId="38">#REF!</definedName>
    <definedName name="XDO_?SIGN6?" localSheetId="39">#REF!</definedName>
    <definedName name="XDO_?SIGN6?" localSheetId="40">#REF!</definedName>
    <definedName name="XDO_?SIGN6?" localSheetId="41">#REF!</definedName>
    <definedName name="XDO_?SIGN6?" localSheetId="42">#REF!</definedName>
    <definedName name="XDO_?SIGN6?" localSheetId="43">#REF!</definedName>
    <definedName name="XDO_?SIGN6?" localSheetId="44">#REF!</definedName>
    <definedName name="XDO_?SIGN6?" localSheetId="18">#REF!</definedName>
    <definedName name="XDO_?SIGN6?" localSheetId="45">#REF!</definedName>
    <definedName name="XDO_?SIGN6?" localSheetId="19">#REF!</definedName>
    <definedName name="XDO_?SIGN6?" localSheetId="20">#REF!</definedName>
    <definedName name="XDO_?SIGN6?" localSheetId="21">#REF!</definedName>
    <definedName name="XDO_?SIGN6?" localSheetId="22">#REF!</definedName>
    <definedName name="XDO_?SIGN6?" localSheetId="23">#REF!</definedName>
    <definedName name="XDO_?SIGN6?" localSheetId="24">#REF!</definedName>
    <definedName name="XDO_?SIGN6?" localSheetId="47">#REF!</definedName>
    <definedName name="XDO_?SIGN6?" localSheetId="46">#REF!</definedName>
    <definedName name="XDO_?SIGN6?">#REF!</definedName>
    <definedName name="XDO_?SIGN7?" localSheetId="1">#REF!</definedName>
    <definedName name="XDO_?SIGN7?" localSheetId="4">#REF!</definedName>
    <definedName name="XDO_?SIGN7?" localSheetId="5">#REF!</definedName>
    <definedName name="XDO_?SIGN7?" localSheetId="17">#REF!</definedName>
    <definedName name="XDO_?SIGN7?" localSheetId="2">#REF!</definedName>
    <definedName name="XDO_?SIGN7?" localSheetId="3">#REF!</definedName>
    <definedName name="XDO_?SIGN7?" localSheetId="6">#REF!</definedName>
    <definedName name="XDO_?SIGN7?" localSheetId="7">#REF!</definedName>
    <definedName name="XDO_?SIGN7?" localSheetId="8">#REF!</definedName>
    <definedName name="XDO_?SIGN7?" localSheetId="9">#REF!</definedName>
    <definedName name="XDO_?SIGN7?" localSheetId="10">#REF!</definedName>
    <definedName name="XDO_?SIGN7?" localSheetId="11">#REF!</definedName>
    <definedName name="XDO_?SIGN7?" localSheetId="16">#REF!</definedName>
    <definedName name="XDO_?SIGN7?" localSheetId="35">#REF!</definedName>
    <definedName name="XDO_?SIGN7?" localSheetId="36">#REF!</definedName>
    <definedName name="XDO_?SIGN7?" localSheetId="37">#REF!</definedName>
    <definedName name="XDO_?SIGN7?" localSheetId="38">#REF!</definedName>
    <definedName name="XDO_?SIGN7?" localSheetId="39">#REF!</definedName>
    <definedName name="XDO_?SIGN7?" localSheetId="40">#REF!</definedName>
    <definedName name="XDO_?SIGN7?" localSheetId="41">#REF!</definedName>
    <definedName name="XDO_?SIGN7?" localSheetId="42">#REF!</definedName>
    <definedName name="XDO_?SIGN7?" localSheetId="43">#REF!</definedName>
    <definedName name="XDO_?SIGN7?" localSheetId="44">#REF!</definedName>
    <definedName name="XDO_?SIGN7?" localSheetId="18">#REF!</definedName>
    <definedName name="XDO_?SIGN7?" localSheetId="45">#REF!</definedName>
    <definedName name="XDO_?SIGN7?" localSheetId="19">#REF!</definedName>
    <definedName name="XDO_?SIGN7?" localSheetId="20">#REF!</definedName>
    <definedName name="XDO_?SIGN7?" localSheetId="21">#REF!</definedName>
    <definedName name="XDO_?SIGN7?" localSheetId="22">#REF!</definedName>
    <definedName name="XDO_?SIGN7?" localSheetId="23">#REF!</definedName>
    <definedName name="XDO_?SIGN7?" localSheetId="24">#REF!</definedName>
    <definedName name="XDO_?SIGN7?" localSheetId="47">#REF!</definedName>
    <definedName name="XDO_?SIGN7?" localSheetId="46">#REF!</definedName>
    <definedName name="XDO_?SIGN7?">#REF!</definedName>
    <definedName name="XDO_GROUP_?EMPTY_1?" localSheetId="1">#REF!</definedName>
    <definedName name="XDO_GROUP_?EMPTY_1?" localSheetId="4">#REF!</definedName>
    <definedName name="XDO_GROUP_?EMPTY_1?" localSheetId="5">#REF!</definedName>
    <definedName name="XDO_GROUP_?EMPTY_1?" localSheetId="17">#REF!</definedName>
    <definedName name="XDO_GROUP_?EMPTY_1?" localSheetId="2">#REF!</definedName>
    <definedName name="XDO_GROUP_?EMPTY_1?" localSheetId="3">#REF!</definedName>
    <definedName name="XDO_GROUP_?EMPTY_1?" localSheetId="6">#REF!</definedName>
    <definedName name="XDO_GROUP_?EMPTY_1?" localSheetId="7">#REF!</definedName>
    <definedName name="XDO_GROUP_?EMPTY_1?" localSheetId="8">#REF!</definedName>
    <definedName name="XDO_GROUP_?EMPTY_1?" localSheetId="9">#REF!</definedName>
    <definedName name="XDO_GROUP_?EMPTY_1?" localSheetId="10">#REF!</definedName>
    <definedName name="XDO_GROUP_?EMPTY_1?" localSheetId="11">#REF!</definedName>
    <definedName name="XDO_GROUP_?EMPTY_1?" localSheetId="16">#REF!</definedName>
    <definedName name="XDO_GROUP_?EMPTY_1?" localSheetId="35">#REF!</definedName>
    <definedName name="XDO_GROUP_?EMPTY_1?" localSheetId="36">#REF!</definedName>
    <definedName name="XDO_GROUP_?EMPTY_1?" localSheetId="37">#REF!</definedName>
    <definedName name="XDO_GROUP_?EMPTY_1?" localSheetId="38">#REF!</definedName>
    <definedName name="XDO_GROUP_?EMPTY_1?" localSheetId="39">#REF!</definedName>
    <definedName name="XDO_GROUP_?EMPTY_1?" localSheetId="40">#REF!</definedName>
    <definedName name="XDO_GROUP_?EMPTY_1?" localSheetId="41">#REF!</definedName>
    <definedName name="XDO_GROUP_?EMPTY_1?" localSheetId="42">#REF!</definedName>
    <definedName name="XDO_GROUP_?EMPTY_1?" localSheetId="43">#REF!</definedName>
    <definedName name="XDO_GROUP_?EMPTY_1?" localSheetId="44">#REF!</definedName>
    <definedName name="XDO_GROUP_?EMPTY_1?" localSheetId="18">#REF!</definedName>
    <definedName name="XDO_GROUP_?EMPTY_1?" localSheetId="45">#REF!</definedName>
    <definedName name="XDO_GROUP_?EMPTY_1?" localSheetId="19">#REF!</definedName>
    <definedName name="XDO_GROUP_?EMPTY_1?" localSheetId="20">#REF!</definedName>
    <definedName name="XDO_GROUP_?EMPTY_1?" localSheetId="21">#REF!</definedName>
    <definedName name="XDO_GROUP_?EMPTY_1?" localSheetId="22">#REF!</definedName>
    <definedName name="XDO_GROUP_?EMPTY_1?" localSheetId="23">#REF!</definedName>
    <definedName name="XDO_GROUP_?EMPTY_1?" localSheetId="24">#REF!</definedName>
    <definedName name="XDO_GROUP_?EMPTY_1?" localSheetId="47">#REF!</definedName>
    <definedName name="XDO_GROUP_?EMPTY_1?" localSheetId="46">#REF!</definedName>
    <definedName name="XDO_GROUP_?EMPTY_1?">#REF!</definedName>
    <definedName name="XDO_GROUP_?LINE?" localSheetId="1">'[1]0531467'!#REF!</definedName>
    <definedName name="XDO_GROUP_?LINE?" localSheetId="4">'[1]0531467'!#REF!</definedName>
    <definedName name="XDO_GROUP_?LINE?" localSheetId="5">'[1]0531467'!#REF!</definedName>
    <definedName name="XDO_GROUP_?LINE?" localSheetId="17">'[1]0531467'!#REF!</definedName>
    <definedName name="XDO_GROUP_?LINE?" localSheetId="2">'[1]0531467'!#REF!</definedName>
    <definedName name="XDO_GROUP_?LINE?" localSheetId="3">'[1]0531467'!#REF!</definedName>
    <definedName name="XDO_GROUP_?LINE?" localSheetId="6">'[1]0531467'!#REF!</definedName>
    <definedName name="XDO_GROUP_?LINE?" localSheetId="7">'[1]0531467'!#REF!</definedName>
    <definedName name="XDO_GROUP_?LINE?" localSheetId="8">'[1]0531467'!#REF!</definedName>
    <definedName name="XDO_GROUP_?LINE?" localSheetId="9">'[1]0531467'!#REF!</definedName>
    <definedName name="XDO_GROUP_?LINE?" localSheetId="10">'[1]0531467'!#REF!</definedName>
    <definedName name="XDO_GROUP_?LINE?" localSheetId="11">'[1]0531467'!#REF!</definedName>
    <definedName name="XDO_GROUP_?LINE?" localSheetId="16">'[1]0531467'!#REF!</definedName>
    <definedName name="XDO_GROUP_?LINE?" localSheetId="35">'[1]0531467'!#REF!</definedName>
    <definedName name="XDO_GROUP_?LINE?" localSheetId="36">'[1]0531467'!#REF!</definedName>
    <definedName name="XDO_GROUP_?LINE?" localSheetId="37">'[1]0531467'!#REF!</definedName>
    <definedName name="XDO_GROUP_?LINE?" localSheetId="38">'[1]0531467'!#REF!</definedName>
    <definedName name="XDO_GROUP_?LINE?" localSheetId="39">'[1]0531467'!#REF!</definedName>
    <definedName name="XDO_GROUP_?LINE?" localSheetId="40">'[1]0531467'!#REF!</definedName>
    <definedName name="XDO_GROUP_?LINE?" localSheetId="41">'[1]0531467'!#REF!</definedName>
    <definedName name="XDO_GROUP_?LINE?" localSheetId="42">'[1]0531467'!#REF!</definedName>
    <definedName name="XDO_GROUP_?LINE?" localSheetId="43">'[1]0531467'!#REF!</definedName>
    <definedName name="XDO_GROUP_?LINE?" localSheetId="44">'[1]0531467'!#REF!</definedName>
    <definedName name="XDO_GROUP_?LINE?" localSheetId="18">'[1]0531467'!#REF!</definedName>
    <definedName name="XDO_GROUP_?LINE?" localSheetId="45">'[1]0531467'!#REF!</definedName>
    <definedName name="XDO_GROUP_?LINE?" localSheetId="19">'[1]0531467'!#REF!</definedName>
    <definedName name="XDO_GROUP_?LINE?" localSheetId="20">'[1]0531467'!#REF!</definedName>
    <definedName name="XDO_GROUP_?LINE?" localSheetId="21">'[1]0531467'!#REF!</definedName>
    <definedName name="XDO_GROUP_?LINE?" localSheetId="22">'[1]0531467'!#REF!</definedName>
    <definedName name="XDO_GROUP_?LINE?" localSheetId="23">'[1]0531467'!#REF!</definedName>
    <definedName name="XDO_GROUP_?LINE?" localSheetId="24">'[1]0531467'!#REF!</definedName>
    <definedName name="XDO_GROUP_?LINE?" localSheetId="47">'[1]0531467'!#REF!</definedName>
    <definedName name="XDO_GROUP_?LINE?" localSheetId="46">'[1]0531467'!#REF!</definedName>
    <definedName name="XDO_GROUP_?LINE?">'[1]0531467'!#REF!</definedName>
    <definedName name="XDO_GROUP_?LIST_DATA?" localSheetId="1">#REF!</definedName>
    <definedName name="XDO_GROUP_?LIST_DATA?" localSheetId="4">#REF!</definedName>
    <definedName name="XDO_GROUP_?LIST_DATA?" localSheetId="5">#REF!</definedName>
    <definedName name="XDO_GROUP_?LIST_DATA?" localSheetId="17">#REF!</definedName>
    <definedName name="XDO_GROUP_?LIST_DATA?" localSheetId="2">#REF!</definedName>
    <definedName name="XDO_GROUP_?LIST_DATA?" localSheetId="3">#REF!</definedName>
    <definedName name="XDO_GROUP_?LIST_DATA?" localSheetId="12">#REF!</definedName>
    <definedName name="XDO_GROUP_?LIST_DATA?" localSheetId="13">#REF!</definedName>
    <definedName name="XDO_GROUP_?LIST_DATA?" localSheetId="14">#REF!</definedName>
    <definedName name="XDO_GROUP_?LIST_DATA?" localSheetId="15">#REF!</definedName>
    <definedName name="XDO_GROUP_?LIST_DATA?" localSheetId="6">#REF!</definedName>
    <definedName name="XDO_GROUP_?LIST_DATA?" localSheetId="7">#REF!</definedName>
    <definedName name="XDO_GROUP_?LIST_DATA?" localSheetId="8">#REF!</definedName>
    <definedName name="XDO_GROUP_?LIST_DATA?" localSheetId="9">#REF!</definedName>
    <definedName name="XDO_GROUP_?LIST_DATA?" localSheetId="10">#REF!</definedName>
    <definedName name="XDO_GROUP_?LIST_DATA?" localSheetId="11">#REF!</definedName>
    <definedName name="XDO_GROUP_?LIST_DATA?" localSheetId="16">#REF!</definedName>
    <definedName name="XDO_GROUP_?LIST_DATA?" localSheetId="33">#REF!</definedName>
    <definedName name="XDO_GROUP_?LIST_DATA?" localSheetId="35">#REF!</definedName>
    <definedName name="XDO_GROUP_?LIST_DATA?" localSheetId="36">#REF!</definedName>
    <definedName name="XDO_GROUP_?LIST_DATA?" localSheetId="37">#REF!</definedName>
    <definedName name="XDO_GROUP_?LIST_DATA?" localSheetId="38">#REF!</definedName>
    <definedName name="XDO_GROUP_?LIST_DATA?" localSheetId="39">#REF!</definedName>
    <definedName name="XDO_GROUP_?LIST_DATA?" localSheetId="40">#REF!</definedName>
    <definedName name="XDO_GROUP_?LIST_DATA?" localSheetId="41">#REF!</definedName>
    <definedName name="XDO_GROUP_?LIST_DATA?" localSheetId="42">#REF!</definedName>
    <definedName name="XDO_GROUP_?LIST_DATA?" localSheetId="43">#REF!</definedName>
    <definedName name="XDO_GROUP_?LIST_DATA?" localSheetId="44">#REF!</definedName>
    <definedName name="XDO_GROUP_?LIST_DATA?" localSheetId="18">#REF!</definedName>
    <definedName name="XDO_GROUP_?LIST_DATA?" localSheetId="45">#REF!</definedName>
    <definedName name="XDO_GROUP_?LIST_DATA?" localSheetId="19">#REF!</definedName>
    <definedName name="XDO_GROUP_?LIST_DATA?" localSheetId="20">#REF!</definedName>
    <definedName name="XDO_GROUP_?LIST_DATA?" localSheetId="21">#REF!</definedName>
    <definedName name="XDO_GROUP_?LIST_DATA?" localSheetId="22">#REF!</definedName>
    <definedName name="XDO_GROUP_?LIST_DATA?" localSheetId="23">#REF!</definedName>
    <definedName name="XDO_GROUP_?LIST_DATA?" localSheetId="24">#REF!</definedName>
    <definedName name="XDO_GROUP_?LIST_DATA?" localSheetId="47">#REF!</definedName>
    <definedName name="XDO_GROUP_?LIST_DATA?" localSheetId="46">#REF!</definedName>
    <definedName name="XDO_GROUP_?LIST_DATA?">#REF!</definedName>
    <definedName name="XDO_GROUP_?LIST_DATA_2?" localSheetId="1">#REF!</definedName>
    <definedName name="XDO_GROUP_?LIST_DATA_2?" localSheetId="4">#REF!</definedName>
    <definedName name="XDO_GROUP_?LIST_DATA_2?" localSheetId="5">#REF!</definedName>
    <definedName name="XDO_GROUP_?LIST_DATA_2?" localSheetId="17">#REF!</definedName>
    <definedName name="XDO_GROUP_?LIST_DATA_2?" localSheetId="2">#REF!</definedName>
    <definedName name="XDO_GROUP_?LIST_DATA_2?" localSheetId="3">#REF!</definedName>
    <definedName name="XDO_GROUP_?LIST_DATA_2?" localSheetId="12">#REF!</definedName>
    <definedName name="XDO_GROUP_?LIST_DATA_2?" localSheetId="13">#REF!</definedName>
    <definedName name="XDO_GROUP_?LIST_DATA_2?" localSheetId="14">#REF!</definedName>
    <definedName name="XDO_GROUP_?LIST_DATA_2?" localSheetId="15">#REF!</definedName>
    <definedName name="XDO_GROUP_?LIST_DATA_2?" localSheetId="6">#REF!</definedName>
    <definedName name="XDO_GROUP_?LIST_DATA_2?" localSheetId="7">#REF!</definedName>
    <definedName name="XDO_GROUP_?LIST_DATA_2?" localSheetId="8">#REF!</definedName>
    <definedName name="XDO_GROUP_?LIST_DATA_2?" localSheetId="9">#REF!</definedName>
    <definedName name="XDO_GROUP_?LIST_DATA_2?" localSheetId="10">#REF!</definedName>
    <definedName name="XDO_GROUP_?LIST_DATA_2?" localSheetId="11">#REF!</definedName>
    <definedName name="XDO_GROUP_?LIST_DATA_2?" localSheetId="16">#REF!</definedName>
    <definedName name="XDO_GROUP_?LIST_DATA_2?" localSheetId="35">#REF!</definedName>
    <definedName name="XDO_GROUP_?LIST_DATA_2?" localSheetId="36">#REF!</definedName>
    <definedName name="XDO_GROUP_?LIST_DATA_2?" localSheetId="37">#REF!</definedName>
    <definedName name="XDO_GROUP_?LIST_DATA_2?" localSheetId="38">#REF!</definedName>
    <definedName name="XDO_GROUP_?LIST_DATA_2?" localSheetId="39">#REF!</definedName>
    <definedName name="XDO_GROUP_?LIST_DATA_2?" localSheetId="40">#REF!</definedName>
    <definedName name="XDO_GROUP_?LIST_DATA_2?" localSheetId="41">#REF!</definedName>
    <definedName name="XDO_GROUP_?LIST_DATA_2?" localSheetId="42">#REF!</definedName>
    <definedName name="XDO_GROUP_?LIST_DATA_2?" localSheetId="43">#REF!</definedName>
    <definedName name="XDO_GROUP_?LIST_DATA_2?" localSheetId="44">#REF!</definedName>
    <definedName name="XDO_GROUP_?LIST_DATA_2?" localSheetId="18">#REF!</definedName>
    <definedName name="XDO_GROUP_?LIST_DATA_2?" localSheetId="45">#REF!</definedName>
    <definedName name="XDO_GROUP_?LIST_DATA_2?" localSheetId="19">#REF!</definedName>
    <definedName name="XDO_GROUP_?LIST_DATA_2?" localSheetId="20">#REF!</definedName>
    <definedName name="XDO_GROUP_?LIST_DATA_2?" localSheetId="21">#REF!</definedName>
    <definedName name="XDO_GROUP_?LIST_DATA_2?" localSheetId="22">#REF!</definedName>
    <definedName name="XDO_GROUP_?LIST_DATA_2?" localSheetId="23">#REF!</definedName>
    <definedName name="XDO_GROUP_?LIST_DATA_2?" localSheetId="24">#REF!</definedName>
    <definedName name="XDO_GROUP_?LIST_DATA_2?" localSheetId="47">#REF!</definedName>
    <definedName name="XDO_GROUP_?LIST_DATA_2?" localSheetId="46">#REF!</definedName>
    <definedName name="XDO_GROUP_?LIST_DATA_2?">#REF!</definedName>
    <definedName name="XDO_GROUP_?LIST_DATA_3?" localSheetId="1">#REF!</definedName>
    <definedName name="XDO_GROUP_?LIST_DATA_3?" localSheetId="4">#REF!</definedName>
    <definedName name="XDO_GROUP_?LIST_DATA_3?" localSheetId="5">#REF!</definedName>
    <definedName name="XDO_GROUP_?LIST_DATA_3?" localSheetId="17">#REF!</definedName>
    <definedName name="XDO_GROUP_?LIST_DATA_3?" localSheetId="2">#REF!</definedName>
    <definedName name="XDO_GROUP_?LIST_DATA_3?" localSheetId="3">#REF!</definedName>
    <definedName name="XDO_GROUP_?LIST_DATA_3?" localSheetId="12">#REF!</definedName>
    <definedName name="XDO_GROUP_?LIST_DATA_3?" localSheetId="13">#REF!</definedName>
    <definedName name="XDO_GROUP_?LIST_DATA_3?" localSheetId="14">#REF!</definedName>
    <definedName name="XDO_GROUP_?LIST_DATA_3?" localSheetId="15">#REF!</definedName>
    <definedName name="XDO_GROUP_?LIST_DATA_3?" localSheetId="6">#REF!</definedName>
    <definedName name="XDO_GROUP_?LIST_DATA_3?" localSheetId="7">#REF!</definedName>
    <definedName name="XDO_GROUP_?LIST_DATA_3?" localSheetId="8">#REF!</definedName>
    <definedName name="XDO_GROUP_?LIST_DATA_3?" localSheetId="9">#REF!</definedName>
    <definedName name="XDO_GROUP_?LIST_DATA_3?" localSheetId="10">#REF!</definedName>
    <definedName name="XDO_GROUP_?LIST_DATA_3?" localSheetId="11">#REF!</definedName>
    <definedName name="XDO_GROUP_?LIST_DATA_3?" localSheetId="16">#REF!</definedName>
    <definedName name="XDO_GROUP_?LIST_DATA_3?" localSheetId="35">#REF!</definedName>
    <definedName name="XDO_GROUP_?LIST_DATA_3?" localSheetId="36">#REF!</definedName>
    <definedName name="XDO_GROUP_?LIST_DATA_3?" localSheetId="37">#REF!</definedName>
    <definedName name="XDO_GROUP_?LIST_DATA_3?" localSheetId="38">#REF!</definedName>
    <definedName name="XDO_GROUP_?LIST_DATA_3?" localSheetId="39">#REF!</definedName>
    <definedName name="XDO_GROUP_?LIST_DATA_3?" localSheetId="40">#REF!</definedName>
    <definedName name="XDO_GROUP_?LIST_DATA_3?" localSheetId="41">#REF!</definedName>
    <definedName name="XDO_GROUP_?LIST_DATA_3?" localSheetId="42">#REF!</definedName>
    <definedName name="XDO_GROUP_?LIST_DATA_3?" localSheetId="43">#REF!</definedName>
    <definedName name="XDO_GROUP_?LIST_DATA_3?" localSheetId="44">#REF!</definedName>
    <definedName name="XDO_GROUP_?LIST_DATA_3?" localSheetId="18">#REF!</definedName>
    <definedName name="XDO_GROUP_?LIST_DATA_3?" localSheetId="45">#REF!</definedName>
    <definedName name="XDO_GROUP_?LIST_DATA_3?" localSheetId="19">#REF!</definedName>
    <definedName name="XDO_GROUP_?LIST_DATA_3?" localSheetId="20">#REF!</definedName>
    <definedName name="XDO_GROUP_?LIST_DATA_3?" localSheetId="21">#REF!</definedName>
    <definedName name="XDO_GROUP_?LIST_DATA_3?" localSheetId="22">#REF!</definedName>
    <definedName name="XDO_GROUP_?LIST_DATA_3?" localSheetId="23">#REF!</definedName>
    <definedName name="XDO_GROUP_?LIST_DATA_3?" localSheetId="24">#REF!</definedName>
    <definedName name="XDO_GROUP_?LIST_DATA_3?" localSheetId="47">#REF!</definedName>
    <definedName name="XDO_GROUP_?LIST_DATA_3?" localSheetId="46">#REF!</definedName>
    <definedName name="XDO_GROUP_?LIST_DATA_3?">#REF!</definedName>
    <definedName name="XDO_GROUP_?REPPRT?" localSheetId="1">#REF!</definedName>
    <definedName name="XDO_GROUP_?REPPRT?" localSheetId="4">#REF!</definedName>
    <definedName name="XDO_GROUP_?REPPRT?" localSheetId="5">#REF!</definedName>
    <definedName name="XDO_GROUP_?REPPRT?" localSheetId="17">#REF!</definedName>
    <definedName name="XDO_GROUP_?REPPRT?" localSheetId="2">#REF!</definedName>
    <definedName name="XDO_GROUP_?REPPRT?" localSheetId="3">#REF!</definedName>
    <definedName name="XDO_GROUP_?REPPRT?" localSheetId="6">#REF!</definedName>
    <definedName name="XDO_GROUP_?REPPRT?" localSheetId="7">#REF!</definedName>
    <definedName name="XDO_GROUP_?REPPRT?" localSheetId="8">#REF!</definedName>
    <definedName name="XDO_GROUP_?REPPRT?" localSheetId="9">#REF!</definedName>
    <definedName name="XDO_GROUP_?REPPRT?" localSheetId="10">#REF!</definedName>
    <definedName name="XDO_GROUP_?REPPRT?" localSheetId="11">#REF!</definedName>
    <definedName name="XDO_GROUP_?REPPRT?" localSheetId="16">#REF!</definedName>
    <definedName name="XDO_GROUP_?REPPRT?" localSheetId="35">#REF!</definedName>
    <definedName name="XDO_GROUP_?REPPRT?" localSheetId="36">#REF!</definedName>
    <definedName name="XDO_GROUP_?REPPRT?" localSheetId="37">#REF!</definedName>
    <definedName name="XDO_GROUP_?REPPRT?" localSheetId="38">#REF!</definedName>
    <definedName name="XDO_GROUP_?REPPRT?" localSheetId="39">#REF!</definedName>
    <definedName name="XDO_GROUP_?REPPRT?" localSheetId="40">#REF!</definedName>
    <definedName name="XDO_GROUP_?REPPRT?" localSheetId="41">#REF!</definedName>
    <definedName name="XDO_GROUP_?REPPRT?" localSheetId="42">#REF!</definedName>
    <definedName name="XDO_GROUP_?REPPRT?" localSheetId="43">#REF!</definedName>
    <definedName name="XDO_GROUP_?REPPRT?" localSheetId="44">#REF!</definedName>
    <definedName name="XDO_GROUP_?REPPRT?" localSheetId="18">#REF!</definedName>
    <definedName name="XDO_GROUP_?REPPRT?" localSheetId="45">#REF!</definedName>
    <definedName name="XDO_GROUP_?REPPRT?" localSheetId="19">#REF!</definedName>
    <definedName name="XDO_GROUP_?REPPRT?" localSheetId="20">#REF!</definedName>
    <definedName name="XDO_GROUP_?REPPRT?" localSheetId="21">#REF!</definedName>
    <definedName name="XDO_GROUP_?REPPRT?" localSheetId="22">#REF!</definedName>
    <definedName name="XDO_GROUP_?REPPRT?" localSheetId="23">#REF!</definedName>
    <definedName name="XDO_GROUP_?REPPRT?" localSheetId="24">#REF!</definedName>
    <definedName name="XDO_GROUP_?REPPRT?" localSheetId="47">#REF!</definedName>
    <definedName name="XDO_GROUP_?REPPRT?" localSheetId="46">#REF!</definedName>
    <definedName name="XDO_GROUP_?REPPRT?">#REF!</definedName>
    <definedName name="А246" localSheetId="1">#REF!</definedName>
    <definedName name="А246" localSheetId="4">#REF!</definedName>
    <definedName name="А246" localSheetId="5">#REF!</definedName>
    <definedName name="А246" localSheetId="17">#REF!</definedName>
    <definedName name="А246" localSheetId="2">#REF!</definedName>
    <definedName name="А246" localSheetId="3">#REF!</definedName>
    <definedName name="А246" localSheetId="6">#REF!</definedName>
    <definedName name="А246" localSheetId="7">#REF!</definedName>
    <definedName name="А246" localSheetId="8">#REF!</definedName>
    <definedName name="А246" localSheetId="9">#REF!</definedName>
    <definedName name="А246" localSheetId="10">#REF!</definedName>
    <definedName name="А246" localSheetId="11">#REF!</definedName>
    <definedName name="А246" localSheetId="16">#REF!</definedName>
    <definedName name="А246" localSheetId="35">#REF!</definedName>
    <definedName name="А246" localSheetId="36">#REF!</definedName>
    <definedName name="А246" localSheetId="37">#REF!</definedName>
    <definedName name="А246" localSheetId="38">#REF!</definedName>
    <definedName name="А246" localSheetId="39">#REF!</definedName>
    <definedName name="А246" localSheetId="40">#REF!</definedName>
    <definedName name="А246" localSheetId="41">#REF!</definedName>
    <definedName name="А246" localSheetId="42">#REF!</definedName>
    <definedName name="А246" localSheetId="43">#REF!</definedName>
    <definedName name="А246" localSheetId="44">#REF!</definedName>
    <definedName name="А246" localSheetId="18">#REF!</definedName>
    <definedName name="А246" localSheetId="45">#REF!</definedName>
    <definedName name="А246" localSheetId="19">#REF!</definedName>
    <definedName name="А246" localSheetId="20">#REF!</definedName>
    <definedName name="А246" localSheetId="21">#REF!</definedName>
    <definedName name="А246" localSheetId="22">#REF!</definedName>
    <definedName name="А246" localSheetId="23">#REF!</definedName>
    <definedName name="А246" localSheetId="24">#REF!</definedName>
    <definedName name="А246" localSheetId="47">#REF!</definedName>
    <definedName name="А246" localSheetId="46">#REF!</definedName>
    <definedName name="А246">#REF!</definedName>
    <definedName name="е">#REF!</definedName>
    <definedName name="е1321">#REF!</definedName>
    <definedName name="_xlnm.Print_Titles" localSheetId="1">' 1.1'!$5:$5</definedName>
    <definedName name="_xlnm.Print_Titles" localSheetId="4">' 1.4'!$5:$5</definedName>
    <definedName name="_xlnm.Print_Titles" localSheetId="5">' 2.1'!$5:$5</definedName>
    <definedName name="_xlnm.Print_Titles" localSheetId="17">' 3.2'!$5:$5</definedName>
    <definedName name="_xlnm.Print_Titles" localSheetId="2">'1.2'!$5:$5</definedName>
    <definedName name="_xlnm.Print_Titles" localSheetId="3">'1.3'!$5:$5</definedName>
    <definedName name="_xlnm.Print_Titles" localSheetId="6">'2.3.'!$5:$5</definedName>
    <definedName name="_xlnm.Print_Titles" localSheetId="7">'2.4.'!$5:$5</definedName>
    <definedName name="_xlnm.Print_Titles" localSheetId="8">'2.5.'!$5:$5</definedName>
    <definedName name="_xlnm.Print_Titles" localSheetId="9">'2.6'!$5:$5</definedName>
    <definedName name="_xlnm.Print_Titles" localSheetId="10">'2.8'!$5:$5</definedName>
    <definedName name="_xlnm.Print_Titles" localSheetId="11">'2.9'!$5:$5</definedName>
    <definedName name="_xlnm.Print_Titles" localSheetId="16">'3.1'!$5:$5</definedName>
    <definedName name="_xlnm.Print_Titles" localSheetId="29">'3.14.'!$5:$5</definedName>
    <definedName name="_xlnm.Print_Titles" localSheetId="30">'3.15'!$5:$5</definedName>
    <definedName name="_xlnm.Print_Titles" localSheetId="31">'3.16'!$5:$5</definedName>
    <definedName name="_xlnm.Print_Titles" localSheetId="32">'3.17'!$5:$5</definedName>
    <definedName name="_xlnm.Print_Titles" localSheetId="33">'3.18'!$5:$5</definedName>
    <definedName name="_xlnm.Print_Titles" localSheetId="34">'3.19'!$5:$5</definedName>
    <definedName name="_xlnm.Print_Titles" localSheetId="35">'3.20'!$5:$5</definedName>
    <definedName name="_xlnm.Print_Titles" localSheetId="36">'3.21'!$5:$5</definedName>
    <definedName name="_xlnm.Print_Titles" localSheetId="37">'3.22'!$5:$5</definedName>
    <definedName name="_xlnm.Print_Titles" localSheetId="38">'3.23'!$5:$5</definedName>
    <definedName name="_xlnm.Print_Titles" localSheetId="39">'3.24'!$5:$5</definedName>
    <definedName name="_xlnm.Print_Titles" localSheetId="40">'3.25'!$5:$5</definedName>
    <definedName name="_xlnm.Print_Titles" localSheetId="41">'3.26'!$5:$5</definedName>
    <definedName name="_xlnm.Print_Titles" localSheetId="42">'3.27'!$5:$5</definedName>
    <definedName name="_xlnm.Print_Titles" localSheetId="43">'3.28'!$5:$5</definedName>
    <definedName name="_xlnm.Print_Titles" localSheetId="18">'3.3.'!$5:$5</definedName>
    <definedName name="_xlnm.Print_Titles" localSheetId="19">'3.4.'!$5:$5</definedName>
    <definedName name="_xlnm.Print_Titles" localSheetId="20">'3.5.'!$5:$5</definedName>
    <definedName name="_xlnm.Print_Titles" localSheetId="21">'3.6.'!$5:$5</definedName>
    <definedName name="_xlnm.Print_Titles" localSheetId="22">'3.7.'!$5:$5</definedName>
    <definedName name="_xlnm.Print_Titles" localSheetId="23">'3.8.'!$5:$5</definedName>
    <definedName name="_xlnm.Print_Titles" localSheetId="24">'3.9.'!$5:$5</definedName>
    <definedName name="_xlnm.Print_Titles" localSheetId="47">'4.2'!$5:$5</definedName>
    <definedName name="_xlnm.Print_Titles" localSheetId="46">'п 4.1'!$5:$5</definedName>
    <definedName name="_xlnm.Print_Titles" localSheetId="0">Свод!$5:$5</definedName>
    <definedName name="л">#REF!</definedName>
    <definedName name="лпр" localSheetId="12">#REF!</definedName>
    <definedName name="лпр" localSheetId="13">#REF!</definedName>
    <definedName name="лпр" localSheetId="14">#REF!</definedName>
    <definedName name="лпр" localSheetId="15">#REF!</definedName>
    <definedName name="лпр" localSheetId="28">#REF!</definedName>
    <definedName name="лпр">#REF!</definedName>
    <definedName name="_xlnm.Print_Area" localSheetId="1">' 1.1'!$B$1:$E$9</definedName>
    <definedName name="_xlnm.Print_Area" localSheetId="4">' 1.4'!$B$1:$E$21</definedName>
    <definedName name="_xlnm.Print_Area" localSheetId="5">' 2.1'!$B$1:$E$17</definedName>
    <definedName name="_xlnm.Print_Area" localSheetId="17">' 3.2'!$B$1:$E$17</definedName>
    <definedName name="_xlnm.Print_Area" localSheetId="2">'1.2'!$B$1:$E$20</definedName>
    <definedName name="_xlnm.Print_Area" localSheetId="3">'1.3'!$B$1:$E$21</definedName>
    <definedName name="_xlnm.Print_Area" localSheetId="6">'2.3.'!$B$1:$E$20</definedName>
    <definedName name="_xlnm.Print_Area" localSheetId="7">'2.4.'!$B$1:$E$20</definedName>
    <definedName name="_xlnm.Print_Area" localSheetId="8">'2.5.'!$A$1:$E$12</definedName>
    <definedName name="_xlnm.Print_Area" localSheetId="9">'2.6'!$B$1:$E$18</definedName>
    <definedName name="_xlnm.Print_Area" localSheetId="10">'2.8'!$B$1:$E$22</definedName>
    <definedName name="_xlnm.Print_Area" localSheetId="11">'2.9'!$B$1:$E$21</definedName>
    <definedName name="_xlnm.Print_Area" localSheetId="16">'3.1'!$B$1:$E$8</definedName>
    <definedName name="_xlnm.Print_Area" localSheetId="29">'3.14.'!$B$1:$E$20</definedName>
    <definedName name="_xlnm.Print_Area" localSheetId="30">'3.15'!$B$1:$E$20</definedName>
    <definedName name="_xlnm.Print_Area" localSheetId="31">'3.16'!$B$1:$E$18</definedName>
    <definedName name="_xlnm.Print_Area" localSheetId="32">'3.17'!$B$1:$E$18</definedName>
    <definedName name="_xlnm.Print_Area" localSheetId="33">'3.18'!$B$1:$E$19</definedName>
    <definedName name="_xlnm.Print_Area" localSheetId="34">'3.19'!$B$1:$E$20</definedName>
    <definedName name="_xlnm.Print_Area" localSheetId="35">'3.20'!$B$1:$E$20</definedName>
    <definedName name="_xlnm.Print_Area" localSheetId="36">'3.21'!$B$1:$E$20</definedName>
    <definedName name="_xlnm.Print_Area" localSheetId="37">'3.22'!$B$1:$E$20</definedName>
    <definedName name="_xlnm.Print_Area" localSheetId="38">'3.23'!$B$1:$E$20</definedName>
    <definedName name="_xlnm.Print_Area" localSheetId="39">'3.24'!$B$1:$E$20</definedName>
    <definedName name="_xlnm.Print_Area" localSheetId="40">'3.25'!$B$1:$E$20</definedName>
    <definedName name="_xlnm.Print_Area" localSheetId="41">'3.26'!$B$1:$E$16</definedName>
    <definedName name="_xlnm.Print_Area" localSheetId="42">'3.27'!$B$1:$E$20</definedName>
    <definedName name="_xlnm.Print_Area" localSheetId="43">'3.28'!$B$1:$E$20</definedName>
    <definedName name="_xlnm.Print_Area" localSheetId="18">'3.3.'!$B$1:$E$20</definedName>
    <definedName name="_xlnm.Print_Area" localSheetId="19">'3.4.'!$B$1:$E$20</definedName>
    <definedName name="_xlnm.Print_Area" localSheetId="20">'3.5.'!$B$1:$E$20</definedName>
    <definedName name="_xlnm.Print_Area" localSheetId="21">'3.6.'!$B$1:$E$20</definedName>
    <definedName name="_xlnm.Print_Area" localSheetId="22">'3.7.'!$B$1:$E$20</definedName>
    <definedName name="_xlnm.Print_Area" localSheetId="23">'3.8.'!$B$1:$E$20</definedName>
    <definedName name="_xlnm.Print_Area" localSheetId="24">'3.9.'!$B$1:$E$20</definedName>
    <definedName name="_xlnm.Print_Area" localSheetId="47">'4.2'!$B$1:$E$20</definedName>
    <definedName name="_xlnm.Print_Area" localSheetId="46">'п 4.1'!$B$1:$E$8</definedName>
    <definedName name="_xlnm.Print_Area" localSheetId="0">Свод!$A$1:$E$58</definedName>
    <definedName name="х">#REF!</definedName>
    <definedName name="х1">#REF!</definedName>
    <definedName name="ха">#REF!</definedName>
    <definedName name="э">#REF!</definedName>
  </definedNames>
  <calcPr calcId="144525"/>
</workbook>
</file>

<file path=xl/calcChain.xml><?xml version="1.0" encoding="utf-8"?>
<calcChain xmlns="http://schemas.openxmlformats.org/spreadsheetml/2006/main">
  <c r="D24" i="4" l="1"/>
  <c r="C24" i="4"/>
  <c r="E19" i="4"/>
  <c r="E13" i="4"/>
  <c r="C11" i="4"/>
  <c r="D6" i="4"/>
  <c r="C6" i="4"/>
  <c r="D37" i="4" l="1"/>
  <c r="C37" i="4"/>
  <c r="E19" i="60"/>
  <c r="E18" i="60"/>
  <c r="E17" i="60"/>
  <c r="E16" i="60"/>
  <c r="E15" i="60"/>
  <c r="E14" i="60"/>
  <c r="E13" i="60"/>
  <c r="E12" i="60"/>
  <c r="E11" i="60"/>
  <c r="E10" i="60"/>
  <c r="D9" i="60"/>
  <c r="E9" i="60" s="1"/>
  <c r="C9" i="60"/>
  <c r="E8" i="60"/>
  <c r="E7" i="60"/>
  <c r="D6" i="60"/>
  <c r="D20" i="60" s="1"/>
  <c r="E20" i="60" s="1"/>
  <c r="C6" i="60"/>
  <c r="C20" i="60" s="1"/>
  <c r="E37" i="4" l="1"/>
  <c r="E6" i="60"/>
  <c r="D23" i="4" l="1"/>
  <c r="E23" i="4"/>
  <c r="C23" i="4"/>
  <c r="D22" i="4"/>
  <c r="E22" i="4"/>
  <c r="C22" i="4"/>
  <c r="D19" i="4"/>
  <c r="C19" i="4"/>
  <c r="E19" i="58" l="1"/>
  <c r="E18" i="58"/>
  <c r="E17" i="58"/>
  <c r="E16" i="58"/>
  <c r="E15" i="58"/>
  <c r="E14" i="58"/>
  <c r="E13" i="58"/>
  <c r="E12" i="58"/>
  <c r="E11" i="58"/>
  <c r="E10" i="58"/>
  <c r="D9" i="58"/>
  <c r="E9" i="58" s="1"/>
  <c r="C9" i="58"/>
  <c r="E8" i="58"/>
  <c r="E7" i="58"/>
  <c r="D6" i="58"/>
  <c r="D20" i="58" s="1"/>
  <c r="E20" i="58" s="1"/>
  <c r="C6" i="58"/>
  <c r="C20" i="58" s="1"/>
  <c r="D16" i="57"/>
  <c r="E16" i="57" s="1"/>
  <c r="C16" i="57"/>
  <c r="E15" i="57"/>
  <c r="E14" i="57"/>
  <c r="E13" i="57"/>
  <c r="E12" i="57"/>
  <c r="E11" i="57"/>
  <c r="E10" i="57"/>
  <c r="E9" i="57"/>
  <c r="E8" i="57"/>
  <c r="E7" i="57"/>
  <c r="E6" i="57"/>
  <c r="E19" i="56"/>
  <c r="E18" i="56"/>
  <c r="E17" i="56"/>
  <c r="E16" i="56"/>
  <c r="E15" i="56"/>
  <c r="E14" i="56"/>
  <c r="E13" i="56"/>
  <c r="E12" i="56"/>
  <c r="E11" i="56"/>
  <c r="D9" i="56"/>
  <c r="D20" i="56" s="1"/>
  <c r="C9" i="56"/>
  <c r="C20" i="56" s="1"/>
  <c r="E8" i="56"/>
  <c r="E7" i="56"/>
  <c r="D6" i="56"/>
  <c r="E6" i="56" s="1"/>
  <c r="C6" i="56"/>
  <c r="E19" i="55"/>
  <c r="E18" i="55"/>
  <c r="E17" i="55"/>
  <c r="E16" i="55"/>
  <c r="E15" i="55"/>
  <c r="E14" i="55"/>
  <c r="E13" i="55"/>
  <c r="E12" i="55"/>
  <c r="E11" i="55"/>
  <c r="E10" i="55"/>
  <c r="D9" i="55"/>
  <c r="D20" i="55" s="1"/>
  <c r="C9" i="55"/>
  <c r="E8" i="55"/>
  <c r="E7" i="55"/>
  <c r="D6" i="55"/>
  <c r="C6" i="55"/>
  <c r="C20" i="55" s="1"/>
  <c r="E19" i="54"/>
  <c r="E18" i="54"/>
  <c r="E17" i="54"/>
  <c r="E16" i="54"/>
  <c r="E15" i="54"/>
  <c r="E14" i="54"/>
  <c r="E13" i="54"/>
  <c r="E12" i="54"/>
  <c r="E11" i="54"/>
  <c r="E10" i="54"/>
  <c r="D9" i="54"/>
  <c r="C9" i="54"/>
  <c r="E9" i="54" s="1"/>
  <c r="E8" i="54"/>
  <c r="E7" i="54"/>
  <c r="D6" i="54"/>
  <c r="D20" i="54" s="1"/>
  <c r="C6" i="54"/>
  <c r="E19" i="53"/>
  <c r="E18" i="53"/>
  <c r="E17" i="53"/>
  <c r="E16" i="53"/>
  <c r="E15" i="53"/>
  <c r="E14" i="53"/>
  <c r="E13" i="53"/>
  <c r="E12" i="53"/>
  <c r="E11" i="53"/>
  <c r="E10" i="53"/>
  <c r="D9" i="53"/>
  <c r="D20" i="53" s="1"/>
  <c r="C9" i="53"/>
  <c r="E8" i="53"/>
  <c r="E7" i="53"/>
  <c r="D6" i="53"/>
  <c r="C6" i="53"/>
  <c r="C20" i="53" s="1"/>
  <c r="E19" i="52"/>
  <c r="E18" i="52"/>
  <c r="E17" i="52"/>
  <c r="E16" i="52"/>
  <c r="E15" i="52"/>
  <c r="E14" i="52"/>
  <c r="E13" i="52"/>
  <c r="E12" i="52"/>
  <c r="E11" i="52"/>
  <c r="E10" i="52"/>
  <c r="D9" i="52"/>
  <c r="C9" i="52"/>
  <c r="E9" i="52" s="1"/>
  <c r="E8" i="52"/>
  <c r="E7" i="52"/>
  <c r="D6" i="52"/>
  <c r="D20" i="52" s="1"/>
  <c r="C6" i="52"/>
  <c r="E19" i="51"/>
  <c r="E18" i="51"/>
  <c r="E17" i="51"/>
  <c r="E16" i="51"/>
  <c r="E15" i="51"/>
  <c r="E14" i="51"/>
  <c r="E13" i="51"/>
  <c r="E12" i="51"/>
  <c r="E11" i="51"/>
  <c r="E10" i="51"/>
  <c r="D9" i="51"/>
  <c r="D20" i="51" s="1"/>
  <c r="C9" i="51"/>
  <c r="E8" i="51"/>
  <c r="E7" i="51"/>
  <c r="D6" i="51"/>
  <c r="C6" i="51"/>
  <c r="C20" i="51" s="1"/>
  <c r="E19" i="50"/>
  <c r="E18" i="50"/>
  <c r="E17" i="50"/>
  <c r="E16" i="50"/>
  <c r="E15" i="50"/>
  <c r="E14" i="50"/>
  <c r="E13" i="50"/>
  <c r="E12" i="50"/>
  <c r="E11" i="50"/>
  <c r="E10" i="50"/>
  <c r="D9" i="50"/>
  <c r="C9" i="50"/>
  <c r="E9" i="50" s="1"/>
  <c r="E8" i="50"/>
  <c r="E7" i="50"/>
  <c r="D6" i="50"/>
  <c r="D21" i="50" s="1"/>
  <c r="C6" i="50"/>
  <c r="C21" i="50" s="1"/>
  <c r="E21" i="49"/>
  <c r="E20" i="49"/>
  <c r="E19" i="49"/>
  <c r="E18" i="49"/>
  <c r="E17" i="49"/>
  <c r="E16" i="49"/>
  <c r="E15" i="49"/>
  <c r="E13" i="49"/>
  <c r="E12" i="49"/>
  <c r="E11" i="49"/>
  <c r="E10" i="49"/>
  <c r="D9" i="49"/>
  <c r="C9" i="49"/>
  <c r="C22" i="49" s="1"/>
  <c r="E8" i="49"/>
  <c r="E7" i="49"/>
  <c r="D6" i="49"/>
  <c r="D22" i="49" s="1"/>
  <c r="E22" i="49" s="1"/>
  <c r="C6" i="49"/>
  <c r="D18" i="48"/>
  <c r="C18" i="48"/>
  <c r="E18" i="48" s="1"/>
  <c r="E17" i="48"/>
  <c r="E16" i="48"/>
  <c r="E15" i="48"/>
  <c r="E14" i="48"/>
  <c r="E13" i="48"/>
  <c r="E12" i="48"/>
  <c r="E11" i="48"/>
  <c r="E10" i="48"/>
  <c r="E9" i="48"/>
  <c r="E8" i="48"/>
  <c r="E6" i="48"/>
  <c r="D12" i="47"/>
  <c r="C12" i="47"/>
  <c r="E12" i="47" s="1"/>
  <c r="E11" i="47"/>
  <c r="E10" i="47"/>
  <c r="E9" i="47"/>
  <c r="E8" i="47"/>
  <c r="E6" i="47"/>
  <c r="E19" i="45"/>
  <c r="E18" i="45"/>
  <c r="E17" i="45"/>
  <c r="E16" i="45"/>
  <c r="E15" i="45"/>
  <c r="E14" i="45"/>
  <c r="E13" i="45"/>
  <c r="E12" i="45"/>
  <c r="E11" i="45"/>
  <c r="E10" i="45"/>
  <c r="E9" i="45"/>
  <c r="E8" i="45"/>
  <c r="D7" i="45"/>
  <c r="E7" i="45" s="1"/>
  <c r="C7" i="45"/>
  <c r="C6" i="45"/>
  <c r="C20" i="45" s="1"/>
  <c r="E18" i="44"/>
  <c r="E17" i="44"/>
  <c r="E16" i="44"/>
  <c r="E15" i="44"/>
  <c r="E14" i="44"/>
  <c r="E13" i="44"/>
  <c r="E12" i="44"/>
  <c r="E11" i="44"/>
  <c r="E10" i="44"/>
  <c r="E9" i="44"/>
  <c r="E8" i="44"/>
  <c r="D7" i="44"/>
  <c r="E7" i="44" s="1"/>
  <c r="C7" i="44"/>
  <c r="C6" i="44"/>
  <c r="C19" i="44" s="1"/>
  <c r="E17" i="43"/>
  <c r="E16" i="43"/>
  <c r="E15" i="43"/>
  <c r="E14" i="43"/>
  <c r="E13" i="43"/>
  <c r="E12" i="43"/>
  <c r="E11" i="43"/>
  <c r="E10" i="43"/>
  <c r="E9" i="43"/>
  <c r="E8" i="43"/>
  <c r="D7" i="43"/>
  <c r="C7" i="43"/>
  <c r="E7" i="43" s="1"/>
  <c r="D6" i="43"/>
  <c r="D18" i="43" s="1"/>
  <c r="D18" i="42"/>
  <c r="C18" i="42"/>
  <c r="E18" i="42" s="1"/>
  <c r="E17" i="42"/>
  <c r="E16" i="42"/>
  <c r="E15" i="42"/>
  <c r="E14" i="42"/>
  <c r="E13" i="42"/>
  <c r="E12" i="42"/>
  <c r="E11" i="42"/>
  <c r="E10" i="42"/>
  <c r="E9" i="42"/>
  <c r="E8" i="42"/>
  <c r="D7" i="42"/>
  <c r="E7" i="42" s="1"/>
  <c r="C7" i="42"/>
  <c r="C6" i="42"/>
  <c r="D20" i="41"/>
  <c r="E20" i="41" s="1"/>
  <c r="C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D7" i="41"/>
  <c r="C7" i="41"/>
  <c r="C6" i="41" s="1"/>
  <c r="D6" i="41"/>
  <c r="D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D7" i="40"/>
  <c r="E7" i="40" s="1"/>
  <c r="C7" i="40"/>
  <c r="C6" i="40"/>
  <c r="C20" i="40" s="1"/>
  <c r="E20" i="40" s="1"/>
  <c r="E20" i="51" l="1"/>
  <c r="E20" i="53"/>
  <c r="E20" i="55"/>
  <c r="E20" i="56"/>
  <c r="E6" i="49"/>
  <c r="E6" i="50"/>
  <c r="E21" i="50" s="1"/>
  <c r="E9" i="51"/>
  <c r="E6" i="52"/>
  <c r="C20" i="52"/>
  <c r="E20" i="52" s="1"/>
  <c r="E9" i="53"/>
  <c r="E6" i="54"/>
  <c r="C20" i="54"/>
  <c r="E20" i="54" s="1"/>
  <c r="E9" i="55"/>
  <c r="E9" i="49"/>
  <c r="E6" i="51"/>
  <c r="E6" i="53"/>
  <c r="E6" i="55"/>
  <c r="E9" i="56"/>
  <c r="E6" i="58"/>
  <c r="E6" i="41"/>
  <c r="E7" i="41"/>
  <c r="D6" i="40"/>
  <c r="E6" i="40" s="1"/>
  <c r="D6" i="42"/>
  <c r="E6" i="42" s="1"/>
  <c r="C6" i="43"/>
  <c r="C18" i="43" s="1"/>
  <c r="E18" i="43" s="1"/>
  <c r="E6" i="43"/>
  <c r="D6" i="44"/>
  <c r="D6" i="45"/>
  <c r="E6" i="45" l="1"/>
  <c r="D20" i="45"/>
  <c r="E20" i="45" s="1"/>
  <c r="D19" i="44"/>
  <c r="E19" i="44" s="1"/>
  <c r="E6" i="44"/>
  <c r="D8" i="38" l="1"/>
  <c r="E8" i="38" s="1"/>
  <c r="C8" i="38"/>
  <c r="E7" i="38"/>
  <c r="D17" i="37"/>
  <c r="E16" i="37"/>
  <c r="E15" i="37"/>
  <c r="E14" i="37"/>
  <c r="E13" i="37"/>
  <c r="E12" i="37"/>
  <c r="E11" i="37"/>
  <c r="E10" i="37"/>
  <c r="E9" i="37"/>
  <c r="E8" i="37"/>
  <c r="E7" i="37"/>
  <c r="D6" i="37"/>
  <c r="C6" i="37"/>
  <c r="C17" i="37" s="1"/>
  <c r="E7" i="36"/>
  <c r="D6" i="36"/>
  <c r="E6" i="36" s="1"/>
  <c r="C6" i="36"/>
  <c r="C8" i="36" s="1"/>
  <c r="C17" i="35"/>
  <c r="E16" i="35"/>
  <c r="E15" i="35"/>
  <c r="E14" i="35"/>
  <c r="E13" i="35"/>
  <c r="E12" i="35"/>
  <c r="E11" i="35"/>
  <c r="E10" i="35"/>
  <c r="E9" i="35"/>
  <c r="E8" i="35"/>
  <c r="E7" i="35"/>
  <c r="D6" i="35"/>
  <c r="D17" i="35" s="1"/>
  <c r="C6" i="35"/>
  <c r="E20" i="34"/>
  <c r="E19" i="34"/>
  <c r="E18" i="34"/>
  <c r="E17" i="34"/>
  <c r="E16" i="34"/>
  <c r="E15" i="34"/>
  <c r="E14" i="34"/>
  <c r="E13" i="34"/>
  <c r="E12" i="34"/>
  <c r="E11" i="34"/>
  <c r="E10" i="34"/>
  <c r="D9" i="34"/>
  <c r="C9" i="34"/>
  <c r="E9" i="34" s="1"/>
  <c r="E8" i="34"/>
  <c r="E7" i="34"/>
  <c r="D6" i="34"/>
  <c r="D21" i="34" s="1"/>
  <c r="C6" i="34"/>
  <c r="C21" i="33"/>
  <c r="E20" i="33"/>
  <c r="E19" i="33"/>
  <c r="E18" i="33"/>
  <c r="E17" i="33"/>
  <c r="E16" i="33"/>
  <c r="E14" i="33"/>
  <c r="E13" i="33"/>
  <c r="E11" i="33"/>
  <c r="D9" i="33"/>
  <c r="E9" i="33" s="1"/>
  <c r="C9" i="33"/>
  <c r="D6" i="33"/>
  <c r="D21" i="33" s="1"/>
  <c r="C6" i="33"/>
  <c r="C20" i="32"/>
  <c r="E19" i="32"/>
  <c r="E18" i="32"/>
  <c r="E17" i="32"/>
  <c r="E16" i="32"/>
  <c r="E15" i="32"/>
  <c r="E14" i="32"/>
  <c r="E13" i="32"/>
  <c r="E12" i="32"/>
  <c r="E11" i="32"/>
  <c r="E10" i="32"/>
  <c r="D9" i="32"/>
  <c r="E9" i="32" s="1"/>
  <c r="C9" i="32"/>
  <c r="E8" i="32"/>
  <c r="D6" i="32"/>
  <c r="D20" i="32" s="1"/>
  <c r="C6" i="32"/>
  <c r="C9" i="31"/>
  <c r="E8" i="31"/>
  <c r="E7" i="31"/>
  <c r="D6" i="31"/>
  <c r="D9" i="31" s="1"/>
  <c r="C6" i="31"/>
  <c r="E20" i="32" l="1"/>
  <c r="E21" i="33"/>
  <c r="E17" i="35"/>
  <c r="E17" i="37"/>
  <c r="C21" i="34"/>
  <c r="D8" i="36"/>
  <c r="E6" i="37"/>
  <c r="E6" i="31"/>
  <c r="E9" i="31" s="1"/>
  <c r="E6" i="32"/>
  <c r="E6" i="34"/>
  <c r="E6" i="35"/>
  <c r="E21" i="34" l="1"/>
  <c r="E8" i="36"/>
  <c r="E19" i="28" l="1"/>
  <c r="E18" i="28"/>
  <c r="E17" i="28"/>
  <c r="E16" i="28"/>
  <c r="E15" i="28"/>
  <c r="E14" i="28"/>
  <c r="E13" i="28"/>
  <c r="E12" i="28"/>
  <c r="E11" i="28"/>
  <c r="E10" i="28"/>
  <c r="D9" i="28"/>
  <c r="C9" i="28"/>
  <c r="E8" i="28"/>
  <c r="E7" i="28"/>
  <c r="D6" i="28"/>
  <c r="D20" i="28" s="1"/>
  <c r="C6" i="28"/>
  <c r="C20" i="28" s="1"/>
  <c r="E19" i="27"/>
  <c r="E18" i="27"/>
  <c r="E17" i="27"/>
  <c r="E16" i="27"/>
  <c r="E15" i="27"/>
  <c r="E14" i="27"/>
  <c r="E13" i="27"/>
  <c r="E12" i="27"/>
  <c r="E11" i="27"/>
  <c r="E10" i="27"/>
  <c r="D9" i="27"/>
  <c r="C9" i="27"/>
  <c r="E9" i="27" s="1"/>
  <c r="E8" i="27"/>
  <c r="E7" i="27"/>
  <c r="D6" i="27"/>
  <c r="D20" i="27" s="1"/>
  <c r="C6" i="27"/>
  <c r="C20" i="27" s="1"/>
  <c r="E19" i="26"/>
  <c r="E18" i="26"/>
  <c r="E17" i="26"/>
  <c r="E16" i="26"/>
  <c r="E15" i="26"/>
  <c r="E14" i="26"/>
  <c r="E13" i="26"/>
  <c r="E12" i="26"/>
  <c r="E11" i="26"/>
  <c r="E10" i="26"/>
  <c r="D9" i="26"/>
  <c r="E9" i="26" s="1"/>
  <c r="C9" i="26"/>
  <c r="E8" i="26"/>
  <c r="E7" i="26"/>
  <c r="D6" i="26"/>
  <c r="D20" i="26" s="1"/>
  <c r="C6" i="26"/>
  <c r="C20" i="26" s="1"/>
  <c r="E19" i="25"/>
  <c r="E18" i="25"/>
  <c r="E17" i="25"/>
  <c r="E16" i="25"/>
  <c r="E15" i="25"/>
  <c r="E14" i="25"/>
  <c r="E13" i="25"/>
  <c r="E12" i="25"/>
  <c r="E11" i="25"/>
  <c r="E10" i="25"/>
  <c r="D9" i="25"/>
  <c r="C9" i="25"/>
  <c r="E9" i="25" s="1"/>
  <c r="E8" i="25"/>
  <c r="E7" i="25"/>
  <c r="D6" i="25"/>
  <c r="D20" i="25" s="1"/>
  <c r="C6" i="25"/>
  <c r="C20" i="25" s="1"/>
  <c r="E19" i="24"/>
  <c r="E18" i="24"/>
  <c r="E17" i="24"/>
  <c r="E16" i="24"/>
  <c r="E15" i="24"/>
  <c r="E14" i="24"/>
  <c r="E13" i="24"/>
  <c r="E12" i="24"/>
  <c r="E11" i="24"/>
  <c r="E10" i="24"/>
  <c r="D9" i="24"/>
  <c r="E9" i="24" s="1"/>
  <c r="C9" i="24"/>
  <c r="E8" i="24"/>
  <c r="E7" i="24"/>
  <c r="D6" i="24"/>
  <c r="D20" i="24" s="1"/>
  <c r="C6" i="24"/>
  <c r="C20" i="24" s="1"/>
  <c r="E19" i="23"/>
  <c r="E18" i="23"/>
  <c r="E17" i="23"/>
  <c r="E16" i="23"/>
  <c r="E15" i="23"/>
  <c r="E14" i="23"/>
  <c r="E13" i="23"/>
  <c r="E12" i="23"/>
  <c r="E11" i="23"/>
  <c r="E10" i="23"/>
  <c r="D9" i="23"/>
  <c r="C9" i="23"/>
  <c r="E9" i="23" s="1"/>
  <c r="E8" i="23"/>
  <c r="E7" i="23"/>
  <c r="D6" i="23"/>
  <c r="E6" i="23" s="1"/>
  <c r="C6" i="23"/>
  <c r="C20" i="23" s="1"/>
  <c r="E20" i="24" l="1"/>
  <c r="E20" i="25"/>
  <c r="E20" i="26"/>
  <c r="E20" i="27"/>
  <c r="E20" i="28"/>
  <c r="D20" i="23"/>
  <c r="E20" i="23" s="1"/>
  <c r="E6" i="25"/>
  <c r="E6" i="27"/>
  <c r="E9" i="28"/>
  <c r="E6" i="24"/>
  <c r="E6" i="26"/>
  <c r="E6" i="28"/>
  <c r="E19" i="19" l="1"/>
  <c r="E18" i="19"/>
  <c r="E17" i="19"/>
  <c r="E16" i="19"/>
  <c r="E15" i="19"/>
  <c r="E14" i="19"/>
  <c r="E13" i="19"/>
  <c r="E12" i="19"/>
  <c r="E11" i="19"/>
  <c r="E10" i="19"/>
  <c r="D9" i="19"/>
  <c r="E9" i="19" s="1"/>
  <c r="C9" i="19"/>
  <c r="E8" i="19"/>
  <c r="E7" i="19"/>
  <c r="D6" i="19"/>
  <c r="D20" i="19" s="1"/>
  <c r="E20" i="19" s="1"/>
  <c r="C6" i="19"/>
  <c r="C20" i="19" s="1"/>
  <c r="D9" i="18"/>
  <c r="C9" i="18"/>
  <c r="D6" i="18"/>
  <c r="D20" i="18" s="1"/>
  <c r="C6" i="18"/>
  <c r="C20" i="18" s="1"/>
  <c r="D20" i="17"/>
  <c r="E19" i="17"/>
  <c r="E18" i="17"/>
  <c r="E17" i="17"/>
  <c r="E16" i="17"/>
  <c r="E15" i="17"/>
  <c r="E14" i="17"/>
  <c r="E13" i="17"/>
  <c r="E12" i="17"/>
  <c r="E11" i="17"/>
  <c r="E10" i="17"/>
  <c r="D9" i="17"/>
  <c r="C9" i="17"/>
  <c r="E9" i="17" s="1"/>
  <c r="E8" i="17"/>
  <c r="D6" i="17"/>
  <c r="C6" i="17"/>
  <c r="E6" i="17" s="1"/>
  <c r="E19" i="16"/>
  <c r="E18" i="16"/>
  <c r="E17" i="16"/>
  <c r="E16" i="16"/>
  <c r="E15" i="16"/>
  <c r="E14" i="16"/>
  <c r="E13" i="16"/>
  <c r="E12" i="16"/>
  <c r="E11" i="16"/>
  <c r="E10" i="16"/>
  <c r="D9" i="16"/>
  <c r="C9" i="16"/>
  <c r="E9" i="16" s="1"/>
  <c r="E8" i="16"/>
  <c r="E7" i="16"/>
  <c r="D6" i="16"/>
  <c r="D20" i="16" s="1"/>
  <c r="E20" i="16" s="1"/>
  <c r="C6" i="16"/>
  <c r="C20" i="16" s="1"/>
  <c r="E19" i="15"/>
  <c r="E18" i="15"/>
  <c r="E17" i="15"/>
  <c r="E16" i="15"/>
  <c r="E15" i="15"/>
  <c r="E14" i="15"/>
  <c r="E13" i="15"/>
  <c r="E12" i="15"/>
  <c r="E11" i="15"/>
  <c r="E10" i="15"/>
  <c r="D9" i="15"/>
  <c r="E9" i="15" s="1"/>
  <c r="C9" i="15"/>
  <c r="E8" i="15"/>
  <c r="E7" i="15"/>
  <c r="D6" i="15"/>
  <c r="D20" i="15" s="1"/>
  <c r="E20" i="15" s="1"/>
  <c r="C6" i="15"/>
  <c r="C20" i="15" s="1"/>
  <c r="E19" i="14"/>
  <c r="E18" i="14"/>
  <c r="E17" i="14"/>
  <c r="E16" i="14"/>
  <c r="E15" i="14"/>
  <c r="E14" i="14"/>
  <c r="E13" i="14"/>
  <c r="E12" i="14"/>
  <c r="E11" i="14"/>
  <c r="E10" i="14"/>
  <c r="D9" i="14"/>
  <c r="C9" i="14"/>
  <c r="E9" i="14" s="1"/>
  <c r="E8" i="14"/>
  <c r="E7" i="14"/>
  <c r="D6" i="14"/>
  <c r="D20" i="14" s="1"/>
  <c r="E20" i="14" s="1"/>
  <c r="C6" i="14"/>
  <c r="C20" i="14" s="1"/>
  <c r="E19" i="13"/>
  <c r="E18" i="13"/>
  <c r="E17" i="13"/>
  <c r="E16" i="13"/>
  <c r="E15" i="13"/>
  <c r="E14" i="13"/>
  <c r="E13" i="13"/>
  <c r="E12" i="13"/>
  <c r="E11" i="13"/>
  <c r="E10" i="13"/>
  <c r="D9" i="13"/>
  <c r="E9" i="13" s="1"/>
  <c r="C9" i="13"/>
  <c r="E8" i="13"/>
  <c r="E7" i="13"/>
  <c r="D6" i="13"/>
  <c r="D20" i="13" s="1"/>
  <c r="E20" i="13" s="1"/>
  <c r="C6" i="13"/>
  <c r="C20" i="13" s="1"/>
  <c r="E19" i="12"/>
  <c r="E18" i="12"/>
  <c r="E17" i="12"/>
  <c r="E16" i="12"/>
  <c r="E15" i="12"/>
  <c r="E14" i="12"/>
  <c r="E13" i="12"/>
  <c r="E12" i="12"/>
  <c r="E11" i="12"/>
  <c r="E10" i="12"/>
  <c r="D9" i="12"/>
  <c r="C9" i="12"/>
  <c r="E9" i="12" s="1"/>
  <c r="E8" i="12"/>
  <c r="E7" i="12"/>
  <c r="D6" i="12"/>
  <c r="D20" i="12" s="1"/>
  <c r="E20" i="12" s="1"/>
  <c r="C6" i="12"/>
  <c r="C20" i="12" s="1"/>
  <c r="C20" i="11"/>
  <c r="D9" i="11"/>
  <c r="C9" i="11"/>
  <c r="D6" i="11"/>
  <c r="D20" i="11" s="1"/>
  <c r="C20" i="10"/>
  <c r="C9" i="10"/>
  <c r="D6" i="10"/>
  <c r="D20" i="10" s="1"/>
  <c r="C6" i="10"/>
  <c r="E6" i="12" l="1"/>
  <c r="E6" i="14"/>
  <c r="E6" i="16"/>
  <c r="C20" i="17"/>
  <c r="E20" i="17" s="1"/>
  <c r="E6" i="13"/>
  <c r="E6" i="15"/>
  <c r="E6" i="19"/>
  <c r="C22" i="8" l="1"/>
  <c r="B22" i="8"/>
  <c r="D21" i="8"/>
  <c r="D22" i="8" s="1"/>
  <c r="C10" i="8"/>
  <c r="B10" i="8"/>
  <c r="C7" i="8"/>
  <c r="B7" i="8"/>
  <c r="E22" i="7"/>
  <c r="D22" i="7"/>
  <c r="C22" i="7"/>
  <c r="E21" i="7"/>
  <c r="D10" i="7"/>
  <c r="C10" i="7"/>
  <c r="D7" i="7"/>
  <c r="C7" i="7"/>
  <c r="E8" i="6"/>
  <c r="D8" i="6"/>
  <c r="C8" i="6"/>
  <c r="E7" i="6"/>
  <c r="E7" i="5"/>
  <c r="E6" i="5"/>
  <c r="E8" i="5" s="1"/>
  <c r="D6" i="5"/>
  <c r="D8" i="5" s="1"/>
  <c r="C6" i="5"/>
  <c r="C8" i="5" s="1"/>
  <c r="D51" i="4" l="1"/>
  <c r="D50" i="4"/>
  <c r="D49" i="4"/>
  <c r="D48" i="4"/>
  <c r="D47" i="4"/>
  <c r="D45" i="4"/>
  <c r="D46" i="4"/>
  <c r="D44" i="4"/>
  <c r="D18" i="4"/>
  <c r="D17" i="4"/>
  <c r="D16" i="4"/>
  <c r="D15" i="4"/>
  <c r="D43" i="4"/>
  <c r="D42" i="4"/>
  <c r="D40" i="4"/>
  <c r="D39" i="4"/>
  <c r="D38" i="4"/>
  <c r="D56" i="4" l="1"/>
  <c r="D26" i="4"/>
  <c r="D25" i="4"/>
  <c r="D12" i="4"/>
  <c r="D10" i="4"/>
  <c r="D9" i="4"/>
  <c r="D8" i="4"/>
  <c r="D7" i="4"/>
  <c r="D54" i="4" l="1"/>
  <c r="D53" i="4"/>
  <c r="D36" i="4"/>
  <c r="D35" i="4"/>
  <c r="D34" i="4"/>
  <c r="D33" i="4"/>
  <c r="D57" i="4" l="1"/>
  <c r="D32" i="4" l="1"/>
  <c r="D31" i="4"/>
  <c r="D30" i="4"/>
  <c r="D29" i="4"/>
  <c r="D28" i="4"/>
  <c r="D27" i="4"/>
  <c r="C51" i="4" l="1"/>
  <c r="C50" i="4"/>
  <c r="C49" i="4"/>
  <c r="C48" i="4"/>
  <c r="C47" i="4"/>
  <c r="C46" i="4"/>
  <c r="C45" i="4"/>
  <c r="C44" i="4"/>
  <c r="C18" i="4"/>
  <c r="C17" i="4"/>
  <c r="C16" i="4"/>
  <c r="C15" i="4"/>
  <c r="C43" i="4"/>
  <c r="C42" i="4"/>
  <c r="C41" i="4"/>
  <c r="C40" i="4"/>
  <c r="C39" i="4"/>
  <c r="C38" i="4"/>
  <c r="C56" i="4" l="1"/>
  <c r="C26" i="4"/>
  <c r="C25" i="4"/>
  <c r="C12" i="4"/>
  <c r="C10" i="4"/>
  <c r="C9" i="4"/>
  <c r="C8" i="4"/>
  <c r="C7" i="4"/>
  <c r="C54" i="4" l="1"/>
  <c r="C53" i="4"/>
  <c r="C36" i="4"/>
  <c r="C35" i="4"/>
  <c r="C34" i="4"/>
  <c r="C33" i="4"/>
  <c r="C21" i="4" l="1"/>
  <c r="C20" i="4"/>
  <c r="C57" i="4" l="1"/>
  <c r="C32" i="4"/>
  <c r="C31" i="4"/>
  <c r="C30" i="4"/>
  <c r="C29" i="4"/>
  <c r="C28" i="4"/>
  <c r="C27" i="4"/>
  <c r="C14" i="4"/>
  <c r="C13" i="4" l="1"/>
  <c r="E54" i="4" l="1"/>
  <c r="E24" i="4" l="1"/>
  <c r="E18" i="4" l="1"/>
  <c r="E53" i="4" l="1"/>
  <c r="E7" i="4" l="1"/>
  <c r="E6" i="4"/>
  <c r="E21" i="4" l="1"/>
  <c r="D55" i="4" l="1"/>
  <c r="C55" i="4"/>
  <c r="C58" i="4" s="1"/>
  <c r="E28" i="4"/>
  <c r="E29" i="4"/>
  <c r="E30" i="4"/>
  <c r="E31" i="4"/>
  <c r="E32" i="4"/>
  <c r="E33" i="4"/>
  <c r="E34" i="4"/>
  <c r="E35" i="4"/>
  <c r="E36" i="4"/>
  <c r="E38" i="4"/>
  <c r="E39" i="4"/>
  <c r="E40" i="4"/>
  <c r="E42" i="4"/>
  <c r="E43" i="4"/>
  <c r="E44" i="4"/>
  <c r="E45" i="4"/>
  <c r="E46" i="4"/>
  <c r="E47" i="4"/>
  <c r="E48" i="4"/>
  <c r="E49" i="4"/>
  <c r="E50" i="4"/>
  <c r="E51" i="4"/>
  <c r="E27" i="4"/>
  <c r="E17" i="4"/>
  <c r="D11" i="4"/>
  <c r="D58" i="4" l="1"/>
  <c r="E16" i="4"/>
  <c r="E15" i="4"/>
  <c r="E57" i="4" l="1"/>
  <c r="E14" i="4"/>
  <c r="E55" i="4" l="1"/>
  <c r="E25" i="4"/>
  <c r="E10" i="4"/>
  <c r="E8" i="4"/>
  <c r="E9" i="4"/>
  <c r="E12" i="4"/>
  <c r="E26" i="4"/>
  <c r="E56" i="4"/>
  <c r="E11" i="4" l="1"/>
  <c r="E58" i="4"/>
</calcChain>
</file>

<file path=xl/sharedStrings.xml><?xml version="1.0" encoding="utf-8"?>
<sst xmlns="http://schemas.openxmlformats.org/spreadsheetml/2006/main" count="1477" uniqueCount="228">
  <si>
    <t>ИНФОРМАЦИЯ</t>
  </si>
  <si>
    <t xml:space="preserve"> </t>
  </si>
  <si>
    <t xml:space="preserve">о предоставлении межбюджетных трансфертов бюджетам муниципальных образований </t>
  </si>
  <si>
    <t>тыс. рублей</t>
  </si>
  <si>
    <t>№ п/п</t>
  </si>
  <si>
    <t>Дотации - всего</t>
  </si>
  <si>
    <t>1.1</t>
  </si>
  <si>
    <t>1.2</t>
  </si>
  <si>
    <t>Субсидии - всего</t>
  </si>
  <si>
    <t>2</t>
  </si>
  <si>
    <t>2.1</t>
  </si>
  <si>
    <t>Субвенции - всего</t>
  </si>
  <si>
    <t>3</t>
  </si>
  <si>
    <t>3.1</t>
  </si>
  <si>
    <t>3.2</t>
  </si>
  <si>
    <t>4</t>
  </si>
  <si>
    <t>Иные межбюджетные трансферты</t>
  </si>
  <si>
    <t>4.1</t>
  </si>
  <si>
    <t>ИТОГО</t>
  </si>
  <si>
    <t>Наименование межбюджетного трансферта</t>
  </si>
  <si>
    <t>Выравнивание бюджетной обеспеченности поселений</t>
  </si>
  <si>
    <t xml:space="preserve">Выравнивание бюджетной обеспеченности муниципальных районов (городских округов) </t>
  </si>
  <si>
    <t>Поддержка мер по обеспечению сбалансированности местных бюджетов</t>
  </si>
  <si>
    <t xml:space="preserve">Дотация на стимулирование муниципальных районов (городских округов) </t>
  </si>
  <si>
    <t>1.3</t>
  </si>
  <si>
    <t>1.4</t>
  </si>
  <si>
    <t>Субсидии на формирование районных фондов финансовой поддержки поселений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</si>
  <si>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</si>
  <si>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Прочие межбюджетные трансферты общего характера (депутатские)</t>
  </si>
  <si>
    <t>Субвенции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</si>
  <si>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 xml:space="preserve">Субвенции бюджетам муниципальных образований на 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 </t>
  </si>
  <si>
    <t>Средства уходят не в МО, а на возмещение затрат Пенсионного Фонда</t>
  </si>
  <si>
    <t>Субвенции бюджетам муниципальных образований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</si>
  <si>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Субсидии на капитальный ремонт и ремонт автомобильных дорог общего пользования населенных пунктов Карачаево-Черкесской Республики (Межбюджетные трансферты)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</si>
  <si>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(Межбюджетные трансферты)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</si>
  <si>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дворовых территорий многоквартирных домов) (Межбюджетные трансферты)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</si>
  <si>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территорий общего пользования) (Межбюджетные трансферты)</t>
  </si>
  <si>
    <t>Субвенции, на предоставление субсидий на компенсацию выпадающих доходов организациям коммунального комплекса муниципальной формы собственности (Межбюджетные трансферты)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</si>
  <si>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(Межбюджетные трансферты)</t>
  </si>
  <si>
    <t>Социальное пособие на погребение (Межбюджетные трансферты)</t>
  </si>
  <si>
    <t>Субвенции на предоставление малоимущим гражданам субсидий на оплату жилого помещения и коммунальных услуг (Межбюджетные трансферты)</t>
  </si>
  <si>
    <t>Субвенции на осуществление полномочий по обеспечению мер социальной поддержки многодетных семей, установленных Законом Карачаево-Черкесской Республики от 11 апреля 2005 г. N 43-РЗ "О мерах социальной поддержки многодетной семьи и семьи, в которой один или оба родителя являются инвалидами" (Межбюджетные трансферты)</t>
  </si>
  <si>
    <t>Субвенции на осуществление полномочий по обеспечению мер социальной поддержки ветеранов труда, установленных Законом Карачаево-Черкесской Республики от 12 января 2005 г. N 8-РЗ "О социальной защите отдельных категорий ветеранов" (Межбюджетные трансферты)</t>
  </si>
  <si>
    <t>Субвенции на осуществление полномочий по обеспечению мер социальной поддержки реабилитированным лицам и лицам, признанным пострадавшими от политических репрессий, установленных Законом Карачаево-Черкесской Республики от 12 января 2005 г. N 7-РЗ "О мерах социальной поддержки реабилитированных лиц и лиц, признанных пострадавшими от политических репрессий" (Межбюджетные трансферты)</t>
  </si>
  <si>
    <t>Субвенции на осуществление полномочий по обеспечению мер социальной поддержки ветеранов труда Карачаево-Черкесской Республики, установленных Законом Карачаево-Черкесской Республики от 11 ноября 2008 г. N 69-РЗ "О ветеранах труда Карачаево-Черкесской Республики" (Межбюджетные трансферты)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</si>
  <si>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(Межбюджетные трансферты)</t>
  </si>
  <si>
    <t>Оплата жилищно-коммунальных услуг отдельным категориям граждан, за счет средств федерального бюджета (Межбюджетные трансферты)</t>
  </si>
  <si>
    <t>Ежемесячное социальное пособие гражданам, имеющим детей (Межбюджетные трансферты)</t>
  </si>
  <si>
    <t>Расходы на ежемесячную денежную выплату, назначаемую в случае рождения третьего ребенка или последующих детей до достижения ребенком возраста трех лет (Межбюджетные трансферты)</t>
  </si>
  <si>
    <t>Расходы на реализацию мероприятий по организации и оздоровлению детей в образовательных организациях субъекта (Межбюджетные трансферты)</t>
  </si>
  <si>
    <t>3.3</t>
  </si>
  <si>
    <t>3.4</t>
  </si>
  <si>
    <t>3.5</t>
  </si>
  <si>
    <t>3.6</t>
  </si>
  <si>
    <t>Субвенции бюджетам муниципальных районов (городских округов) на осуществление полномочий по опеке и попечительству</t>
  </si>
  <si>
    <t>3.7</t>
  </si>
  <si>
    <t>Субвенции бюджетам муниципальных районов (городских округов) на осуществление отдельных государственных полномочий Карачаево-Черкесской Республики по организации деятельности административных комиссий</t>
  </si>
  <si>
    <t>3.9</t>
  </si>
  <si>
    <t>Субвенции бюджетам муниципальных районов (городских округов) на осуществление полномочий Карачаево-Черкесской Республики по формированию, содержанию и использованию архивного фонда Карачаево-Черкесской Республики</t>
  </si>
  <si>
    <t>3.10</t>
  </si>
  <si>
    <t>Субвенции бюджетам муниципальных образований на осуществление отдельных государственных полномочий Российской Федерации по государственной регистрации актов гражданского состояния</t>
  </si>
  <si>
    <t>3.11</t>
  </si>
  <si>
    <t>Субвенции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</si>
  <si>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3.14</t>
  </si>
  <si>
    <t>Субвенции бюджетам муниципальных образований на осуществление отдельных государственных полномочий Карачаево-Черкесской Республики по делам несовершеннолетних и защите их прав</t>
  </si>
  <si>
    <t>3.8</t>
  </si>
  <si>
    <t>2.3</t>
  </si>
  <si>
    <t>2.4</t>
  </si>
  <si>
    <t>2.5</t>
  </si>
  <si>
    <t>2.6</t>
  </si>
  <si>
    <t>2.8</t>
  </si>
  <si>
    <t>2.9</t>
  </si>
  <si>
    <t>3.12</t>
  </si>
  <si>
    <t>3.13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</si>
  <si>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</si>
  <si>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</si>
  <si>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</si>
  <si>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</si>
  <si>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</si>
  <si>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</si>
  <si>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</si>
  <si>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</si>
  <si>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</si>
  <si>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</si>
  <si>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</si>
  <si>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</si>
  <si>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</si>
  <si>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</si>
  <si>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Субсидии бюджетам муниципальных образований на обустройство земельных участков инженерной инфраструктурой семьям, имеющим трех и более детей</t>
  </si>
  <si>
    <t>2.10</t>
  </si>
  <si>
    <t>2.12</t>
  </si>
  <si>
    <t>2.13</t>
  </si>
  <si>
    <t>2.14</t>
  </si>
  <si>
    <t>2.15</t>
  </si>
  <si>
    <t>Реализация мероприятий по устойчивому развитию сельских территорий</t>
  </si>
  <si>
    <t>4.2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</si>
  <si>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  в 2019 году,  по муниципальным районам (городским округам)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</si>
  <si>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в 2019 году,  по муниципальным районам (городским округам)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</si>
  <si>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 в 2019 году,  по муниципальным районам (городским округам)</t>
  </si>
  <si>
    <t>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 в 2019 году,  по муниципальным районам (городским округам)</t>
  </si>
  <si>
    <t>Субвенции на ежемесячную выплату в связи с рождением (усыновлением) первого ребенка</t>
  </si>
  <si>
    <t>3.29</t>
  </si>
  <si>
    <t>3.30</t>
  </si>
  <si>
    <t>Субвенции на республиканский материнский капитал</t>
  </si>
  <si>
    <t>Субсидии бюджетам субъектов Российской Федерации 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50 тысяч человек</t>
  </si>
  <si>
    <t>из республиканского бюджета Карачаево-Черкесской Республики  за II квартал 2019 года</t>
  </si>
  <si>
    <t>План на 2019 год по Закону Карачаево-Черкесской Республики от 29.12.2018 № 91-РЗ (уточнен.на 01.07.19)</t>
  </si>
  <si>
    <t>Фактически исполнено за II квартал 2019 года</t>
  </si>
  <si>
    <t>% исполнение годового плана за II квартал 2019 г.</t>
  </si>
  <si>
    <t>Субсидии бюджетам муниципальных образований на государственную поддержку отрасли культуры из республиканского бюджета Карачаево-Черкесской Республики.</t>
  </si>
  <si>
    <t xml:space="preserve">о предоставлении субсидии бюджетам муниципальных образований на обустройство земельных участков инженерной инфраструктурой семьям, имеющим трех и более детей
</t>
  </si>
  <si>
    <t>из республиканского бюджета
 Карачаево-Черкесской Республики  за 1 квартал 2018 года</t>
  </si>
  <si>
    <t>Наименование муниципальных образований</t>
  </si>
  <si>
    <t>Городские округа</t>
  </si>
  <si>
    <t>Черкесский городской округ</t>
  </si>
  <si>
    <t>о предоставлении субсидии бюджетам муниципальных образований Карачаево-Черкесской Республики на финансовое обеспечение мероприятий по переселению граждан из аварийного жилищного фонда</t>
  </si>
  <si>
    <t xml:space="preserve">Наименование муниципального образования
</t>
  </si>
  <si>
    <t>Усть-Джегутинский район</t>
  </si>
  <si>
    <t>о предоставлении Социальной выплаты молодым семьям для приобретения (строительства) жилья</t>
  </si>
  <si>
    <t>Наименование мероприятия</t>
  </si>
  <si>
    <t>Карачаевский городской округ</t>
  </si>
  <si>
    <t>Муниципальные районы</t>
  </si>
  <si>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</si>
  <si>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</si>
  <si>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</si>
  <si>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</si>
  <si>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</si>
  <si>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</si>
  <si>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</si>
  <si>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</si>
  <si>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Хабезский район</t>
  </si>
  <si>
    <t>Нераспределенные средства</t>
  </si>
  <si>
    <t>о распределении бюджетных ассигнований на предоставление бюджетных инвестиций юридическим лицам, не являющимся государственными (муниципальными ) учреждениями и госурарственными (миниципальными) унитарными предприятиями</t>
  </si>
  <si>
    <t>Наименование бюджетных инвестиций</t>
  </si>
  <si>
    <t>итого:</t>
  </si>
  <si>
    <t xml:space="preserve">о предоставлении субсидии бюджетам муниципальных образований на государственную поддержку отрасли культуры </t>
  </si>
  <si>
    <t>о предоставлении 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</si>
  <si>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 предоставлении субвенции бюджетам муниципальных образований на осуществление отдельных государственных полномочий Карачаево-Черкесской Республики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</si>
  <si>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о предоставлении субвенции бюджетам муниципальных образований на осуществление отдельных государственных полномочий Карачаево-Черкесской Республики на содержание ребенка в семье опекуна и приемной семье, а также на вознаграждение, причитающееся приемному родителю </t>
  </si>
  <si>
    <t>о предоставлении  субвенции бюджетам муниципальных образований на осуществление отдельных государственных полномочий Карачаево-Черкесской Республики на реализацию основных общеобразовательных программ в муниципальных и негосударственных организациях общего образования</t>
  </si>
  <si>
    <t>о предоставлении  субвенции бюджетам муниципальных образований на осуществление отдельных государственных полномочий Карачаево-Черкесской Республики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</si>
  <si>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о предоставлении субвенции бюджетам муниципальных образований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</si>
  <si>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 xml:space="preserve">о предоставлении субвенции бюджетам муниципальных образований на социальные выплаты безработным гражданам в соответствии с Законом Российской Федерации от 19 апреля 1991 г. N 1032-1 "О занятости населения в Российской Федерации" </t>
  </si>
  <si>
    <t xml:space="preserve">о предоставлении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 бюджетам муниципальных образований 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</si>
  <si>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</si>
  <si>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</si>
  <si>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</si>
  <si>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</si>
  <si>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</si>
  <si>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</si>
  <si>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</si>
  <si>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</si>
  <si>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</si>
  <si>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 xml:space="preserve">о предоставлении субвенции на выплату социального пособия на погребение  бюджетам муниципальных образований </t>
  </si>
  <si>
    <t>о предоставлении субвенции на выплату ежемесячного социального пособия на ребенка</t>
  </si>
  <si>
    <t xml:space="preserve">о предоставлении 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 бюджетам муниципальных образований </t>
  </si>
  <si>
    <t>о предоставлении субвенции на ежемесячную выплату в связи с рождением (усыновлением) первого ребенка</t>
  </si>
  <si>
    <t>о предоставлении субвенции на республиканский материнский капитал</t>
  </si>
  <si>
    <t xml:space="preserve">о предоставлении дотации на выравнивание бюджетной обеспеченности поселений </t>
  </si>
  <si>
    <t xml:space="preserve">ИТОГО </t>
  </si>
  <si>
    <t xml:space="preserve">о предоставлении дотации на выравнивание бюджетной обеспеченности муниципальных районов (городских округов) </t>
  </si>
  <si>
    <t>о предоставлении дотации на поддержку мер по обеспечению сбалансированности местных бюджетов</t>
  </si>
  <si>
    <t>13</t>
  </si>
  <si>
    <t>не распределенная часть</t>
  </si>
  <si>
    <t>о предоставлении дотации на стимулирование муниципальных районов (городских округов)</t>
  </si>
  <si>
    <t xml:space="preserve">13 </t>
  </si>
  <si>
    <t>о предоставлении субсидии на формирование районных фондов финансовой поддержки поселений</t>
  </si>
  <si>
    <t>о предоставлении субвенции бюджетам муниципальных районов (городских округов) на реализацию Закона Карачаево-Черкесской Республики от 11 марта 1999г. №607-XXII "О статусе столицы Карачаево-Черкесской Республики"</t>
  </si>
  <si>
    <t>о предоставлении  субвенций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</si>
  <si>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t>о предоставлении   прочих межбюджетных трансфертов общего характера (депутатских)</t>
  </si>
  <si>
    <t>Муниципальные образования</t>
  </si>
  <si>
    <t>г. Черкесск</t>
  </si>
  <si>
    <t>г. Карачаевск</t>
  </si>
  <si>
    <t>Абазинский МР</t>
  </si>
  <si>
    <t>Адыге-Хабльский МР</t>
  </si>
  <si>
    <t>Зеленчукский МР</t>
  </si>
  <si>
    <t>Карачаевский МР</t>
  </si>
  <si>
    <t>Малокарачаевский МР</t>
  </si>
  <si>
    <t>Ногайский МР</t>
  </si>
  <si>
    <t>Прикубанский МР</t>
  </si>
  <si>
    <t>Урупский МР</t>
  </si>
  <si>
    <t>Усть-Джегутинский МР</t>
  </si>
  <si>
    <t>Хабезский МР</t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</si>
  <si>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дворовых территорий многоквартирных домов)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</si>
  <si>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>Правокубанское городское поселение</t>
  </si>
  <si>
    <t xml:space="preserve">Медногорское городское поселение </t>
  </si>
  <si>
    <t>Усть-Джегутинское городское поселение</t>
  </si>
  <si>
    <t xml:space="preserve">Эркен-Шахароское сельское поселение </t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</si>
  <si>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(Мероприятия направленные на поддержку благоустройства территорий общего пользования) трансферта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</si>
  <si>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 xml:space="preserve">Адыге-Хабльское сельское поселение </t>
  </si>
  <si>
    <t>Бесленеевское сельское поседение</t>
  </si>
  <si>
    <t>Зеленчукское сельское поселение</t>
  </si>
  <si>
    <t>Кубинское сельское поселение</t>
  </si>
  <si>
    <t>Курджиновское сельское поселение</t>
  </si>
  <si>
    <t>Сары-Тюзское сельское поселение</t>
  </si>
  <si>
    <t>Счастливенское сельское поселение</t>
  </si>
  <si>
    <t>Учкекенское сельское поселение</t>
  </si>
  <si>
    <t>Эльбурганское сельское поселение</t>
  </si>
  <si>
    <t>Эркен-Халкское сельское поселение</t>
  </si>
  <si>
    <t>о предоставлении  субсидии на капитальный ремонт 
и ремонт автомобильных дорог общего пользования населенных пунктов Карачаево-Черкесской Республики бюджетам муниципальных образований за II квартал 2019 года</t>
  </si>
  <si>
    <t xml:space="preserve">Усть-Джегутинское городское п </t>
  </si>
  <si>
    <t>Нераспределенная сумма</t>
  </si>
  <si>
    <t xml:space="preserve">о предоставлении субсидии на капитальный ремонт
 и ремонт дворовых территорий многоквартирных домов,
проездов к дворовым территориям многоквартирных домов населенных пунктов бюджетам муниципальных образований </t>
  </si>
  <si>
    <t>из республиканского бюджета
 Карачаево-Черкесской Республики  за II квартал 2019 года</t>
  </si>
  <si>
    <t>Медногорское поселение</t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</si>
  <si>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предоставление малоимущим гражданам субсидий на оплату жилого помещения и коммунальных услуг (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</si>
  <si>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многодетных семей, установленных Законом Карачаево-Черкесской Республики от 11 апреля 2005 г. N 43-РЗ "О мерах социальной поддержки многодетной семьи и семьи, в которой один или оба родителя являются инвалидами"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</si>
  <si>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ветеранов труда, установленных Законом Карачаево-Черкесской Республики от 12 января 2005 г. N 8-РЗ "О социальной защите отдельных категорий ветеранов"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</si>
  <si>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реабилитированным лицам и лицам, признанным пострадавшими от политических репрессий, установленных Законом Карачаево-Черкесской Республики от 12 января 2005 г. N 7-РЗ "О мерах социальной поддержки реабилитированных лиц и лиц, признанных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</si>
  <si>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на осуществление полномочий по обеспечению мер социальной поддержки ветеранов труда Карачаево-Черкесской Республики, установленных Законом Карачаево-Черкесской Республики от 11 ноября 2008 г. N 69-РЗ "О ветеранах труда Карачаево-Черкесской Республики" , в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</si>
  <si>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</si>
  <si>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r>
      <t xml:space="preserve">о предоставлении </t>
    </r>
    <r>
      <rPr>
        <b/>
        <i/>
        <sz val="12"/>
        <rFont val="Times New Roman"/>
        <family val="1"/>
        <charset val="204"/>
      </rPr>
      <t>Субвенции, на предоставление субсидий на компенсацию выпадающих доходов организациям коммунального комплекса муниципальной формы собственности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</si>
  <si>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>Усть-Джегутинский муниципальный район</t>
  </si>
  <si>
    <t>Знаменское сельское поселение</t>
  </si>
  <si>
    <t>Ильичевское сельское поселение</t>
  </si>
  <si>
    <t>Николаевское сельское поселение</t>
  </si>
  <si>
    <t>Таллыкское сельское поселение</t>
  </si>
  <si>
    <t>Красновосточное сельское поселение</t>
  </si>
  <si>
    <t>Бесленеевское сельское поселение</t>
  </si>
  <si>
    <r>
      <t>о предоставлении Субсенции на о</t>
    </r>
    <r>
      <rPr>
        <b/>
        <i/>
        <sz val="12"/>
        <rFont val="Times New Roman"/>
        <family val="1"/>
        <charset val="204"/>
      </rPr>
      <t>плату жилищно-коммунальных услуг отдельным категориям граждан, за счет средств федерального бюджета</t>
    </r>
    <r>
      <rPr>
        <b/>
        <sz val="12"/>
        <rFont val="Times New Roman"/>
        <family val="1"/>
        <charset val="204"/>
      </rPr>
      <t xml:space="preserve"> бюджетам муниципальных образований </t>
    </r>
  </si>
  <si>
    <t>субсидии бюджетам муниципальных образований Карачаево-Черкесской Республики на финансовое обеспечение мероприятий по переселению граждан из аварийного жилищного фонда</t>
  </si>
  <si>
    <t>Субсидия на предоставлении Социальной выплаты молодым семьям для приобретения (строительства) жилья</t>
  </si>
  <si>
    <t xml:space="preserve">Субсидия  на предоставление бюджетных инвестиций юридическим лицам, не являющимся государственными (муниципальными ) учреждениями и госурарственными (миниципальными) унитарными предприятиями
</t>
  </si>
  <si>
    <r>
      <t>о предоставлении межбюджетных трансфертов бюджетам муниципальных образований на реализацию мероприятий активной политики занятости населения</t>
    </r>
    <r>
      <rPr>
        <b/>
        <i/>
        <sz val="12"/>
        <color indexed="60"/>
        <rFont val="Times New Roman"/>
        <family val="1"/>
        <charset val="204"/>
      </rPr>
      <t/>
    </r>
  </si>
  <si>
    <t xml:space="preserve">межбюджетные трансферты на реализацию мероприятий активной политики занятости населения в 2019 году  </t>
  </si>
  <si>
    <t xml:space="preserve">о предоставлении субвенции на реализацию мероприятий по организации и оздоровлению детей в образовательных организациях субъекта  бюджетам муниципальных образований </t>
  </si>
  <si>
    <t>из республиканского бюджета Карачаево-Черкесской Республики  за II  квартал 2019 года</t>
  </si>
  <si>
    <t>субсидии бюджетам муниципальных образований  Карачаево-Черкесской Республики на дополнительное финансовое обеспечение мероприятий по организации питания обучающихся в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</si>
</sst>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i/>
      <sz val="12"/>
      <color indexed="60"/>
      <name val="Times New Roman"/>
      <family val="1"/>
      <charset val="204"/>
    </font>
    <font>
      <b/>
      <sz val="11"/>
      <name val="Calibri"/>
      <family val="2"/>
    </font>
    <font>
      <b/>
      <sz val="10"/>
      <color rgb="FF000000"/>
      <name val="Arial CY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80">
    <xf numFmtId="0" fontId="0" fillId="0" borderId="0"/>
    <xf numFmtId="0" fontId="1" fillId="0" borderId="0"/>
    <xf numFmtId="4" fontId="9" fillId="0" borderId="3">
      <alignment horizontal="right" vertical="top" shrinkToFit="1"/>
    </xf>
    <xf numFmtId="4" fontId="10" fillId="3" borderId="3">
      <alignment horizontal="right" vertical="top" shrinkToFit="1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/>
    <xf numFmtId="0" fontId="15" fillId="15" borderId="2" applyNumberFormat="0" applyAlignment="0" applyProtection="0"/>
    <xf numFmtId="0" fontId="16" fillId="16" borderId="4" applyNumberFormat="0" applyAlignment="0" applyProtection="0"/>
    <xf numFmtId="0" fontId="14" fillId="0" borderId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24" fillId="11" borderId="0" applyNumberFormat="0" applyBorder="0" applyAlignment="0" applyProtection="0"/>
    <xf numFmtId="0" fontId="14" fillId="5" borderId="8" applyNumberFormat="0" applyFont="0" applyAlignment="0" applyProtection="0"/>
    <xf numFmtId="0" fontId="25" fillId="15" borderId="9" applyNumberFormat="0" applyAlignment="0" applyProtection="0"/>
    <xf numFmtId="0" fontId="9" fillId="0" borderId="0"/>
    <xf numFmtId="0" fontId="9" fillId="0" borderId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9" fillId="18" borderId="0"/>
    <xf numFmtId="0" fontId="9" fillId="0" borderId="0">
      <alignment wrapText="1"/>
    </xf>
    <xf numFmtId="0" fontId="9" fillId="0" borderId="0"/>
    <xf numFmtId="0" fontId="29" fillId="0" borderId="0">
      <alignment horizontal="center" wrapText="1"/>
    </xf>
    <xf numFmtId="0" fontId="29" fillId="0" borderId="0">
      <alignment horizontal="center"/>
    </xf>
    <xf numFmtId="0" fontId="9" fillId="0" borderId="0">
      <alignment horizontal="right"/>
    </xf>
    <xf numFmtId="0" fontId="9" fillId="18" borderId="11"/>
    <xf numFmtId="0" fontId="9" fillId="0" borderId="3">
      <alignment horizontal="center" vertical="center" wrapText="1"/>
    </xf>
    <xf numFmtId="0" fontId="9" fillId="18" borderId="12"/>
    <xf numFmtId="49" fontId="9" fillId="0" borderId="3">
      <alignment horizontal="left" vertical="top" wrapText="1" indent="2"/>
    </xf>
    <xf numFmtId="49" fontId="9" fillId="0" borderId="3">
      <alignment horizontal="center" vertical="top" shrinkToFit="1"/>
    </xf>
    <xf numFmtId="10" fontId="9" fillId="0" borderId="3">
      <alignment horizontal="right" vertical="top" shrinkToFit="1"/>
    </xf>
    <xf numFmtId="0" fontId="9" fillId="18" borderId="12">
      <alignment shrinkToFit="1"/>
    </xf>
    <xf numFmtId="0" fontId="10" fillId="0" borderId="3">
      <alignment horizontal="left"/>
    </xf>
    <xf numFmtId="4" fontId="10" fillId="5" borderId="3">
      <alignment horizontal="right" vertical="top" shrinkToFit="1"/>
    </xf>
    <xf numFmtId="10" fontId="10" fillId="5" borderId="3">
      <alignment horizontal="right" vertical="top" shrinkToFit="1"/>
    </xf>
    <xf numFmtId="0" fontId="9" fillId="18" borderId="13"/>
    <xf numFmtId="0" fontId="9" fillId="0" borderId="0">
      <alignment horizontal="left" wrapText="1"/>
    </xf>
    <xf numFmtId="0" fontId="10" fillId="0" borderId="3">
      <alignment vertical="top" wrapText="1"/>
    </xf>
    <xf numFmtId="10" fontId="10" fillId="3" borderId="3">
      <alignment horizontal="right" vertical="top" shrinkToFit="1"/>
    </xf>
    <xf numFmtId="0" fontId="9" fillId="18" borderId="12">
      <alignment horizontal="center"/>
    </xf>
    <xf numFmtId="0" fontId="9" fillId="18" borderId="12">
      <alignment horizontal="left"/>
    </xf>
    <xf numFmtId="0" fontId="9" fillId="18" borderId="13">
      <alignment horizontal="center"/>
    </xf>
    <xf numFmtId="0" fontId="9" fillId="18" borderId="13">
      <alignment horizontal="left"/>
    </xf>
    <xf numFmtId="0" fontId="1" fillId="0" borderId="0"/>
    <xf numFmtId="0" fontId="30" fillId="0" borderId="14">
      <alignment vertical="top" wrapText="1"/>
    </xf>
    <xf numFmtId="4" fontId="30" fillId="19" borderId="14">
      <alignment horizontal="right" vertical="top" shrinkToFit="1"/>
    </xf>
    <xf numFmtId="4" fontId="10" fillId="3" borderId="3">
      <alignment horizontal="right" vertical="top" shrinkToFit="1"/>
    </xf>
    <xf numFmtId="165" fontId="11" fillId="0" borderId="0" applyFont="0" applyFill="0" applyBorder="0" applyAlignment="0" applyProtection="0"/>
    <xf numFmtId="4" fontId="40" fillId="19" borderId="14">
      <alignment horizontal="right" vertical="top" shrinkToFit="1"/>
    </xf>
  </cellStyleXfs>
  <cellXfs count="176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1" applyFont="1" applyFill="1" applyBorder="1"/>
    <xf numFmtId="164" fontId="3" fillId="2" borderId="0" xfId="1" applyNumberFormat="1" applyFont="1" applyFill="1" applyBorder="1" applyAlignment="1">
      <alignment horizontal="right" vertical="top"/>
    </xf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center" wrapText="1"/>
    </xf>
    <xf numFmtId="0" fontId="3" fillId="20" borderId="0" xfId="1" applyFont="1" applyFill="1" applyBorder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20" borderId="0" xfId="1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0" fontId="31" fillId="0" borderId="0" xfId="0" applyFont="1" applyAlignment="1"/>
    <xf numFmtId="0" fontId="0" fillId="0" borderId="1" xfId="0" applyBorder="1"/>
    <xf numFmtId="0" fontId="32" fillId="0" borderId="1" xfId="0" applyFont="1" applyBorder="1" applyAlignment="1">
      <alignment vertical="center" wrapText="1"/>
    </xf>
    <xf numFmtId="0" fontId="31" fillId="0" borderId="1" xfId="0" applyFont="1" applyBorder="1"/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3" fillId="21" borderId="1" xfId="1" applyFont="1" applyFill="1" applyBorder="1" applyAlignment="1">
      <alignment vertical="top"/>
    </xf>
    <xf numFmtId="4" fontId="0" fillId="0" borderId="1" xfId="0" applyNumberFormat="1" applyBorder="1"/>
    <xf numFmtId="164" fontId="0" fillId="0" borderId="1" xfId="0" applyNumberFormat="1" applyBorder="1"/>
    <xf numFmtId="4" fontId="31" fillId="0" borderId="1" xfId="0" applyNumberFormat="1" applyFont="1" applyBorder="1"/>
    <xf numFmtId="164" fontId="3" fillId="22" borderId="0" xfId="1" applyNumberFormat="1" applyFont="1" applyFill="1" applyBorder="1" applyAlignment="1">
      <alignment horizontal="right" vertical="top"/>
    </xf>
    <xf numFmtId="49" fontId="4" fillId="22" borderId="1" xfId="1" applyNumberFormat="1" applyFont="1" applyFill="1" applyBorder="1" applyAlignment="1">
      <alignment horizontal="center" vertical="center"/>
    </xf>
    <xf numFmtId="0" fontId="3" fillId="22" borderId="0" xfId="1" applyFont="1" applyFill="1" applyBorder="1"/>
    <xf numFmtId="164" fontId="4" fillId="0" borderId="15" xfId="0" applyNumberFormat="1" applyFont="1" applyBorder="1" applyAlignment="1">
      <alignment vertical="center" wrapText="1"/>
    </xf>
    <xf numFmtId="49" fontId="8" fillId="22" borderId="1" xfId="0" applyNumberFormat="1" applyFont="1" applyFill="1" applyBorder="1" applyAlignment="1">
      <alignment horizontal="center" vertical="center"/>
    </xf>
    <xf numFmtId="164" fontId="8" fillId="22" borderId="1" xfId="0" applyNumberFormat="1" applyFont="1" applyFill="1" applyBorder="1" applyAlignment="1">
      <alignment vertical="center" wrapText="1"/>
    </xf>
    <xf numFmtId="0" fontId="4" fillId="22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3" fillId="21" borderId="1" xfId="1" applyNumberFormat="1" applyFont="1" applyFill="1" applyBorder="1" applyAlignment="1">
      <alignment horizontal="right" vertical="top"/>
    </xf>
    <xf numFmtId="166" fontId="3" fillId="21" borderId="1" xfId="1" applyNumberFormat="1" applyFont="1" applyFill="1" applyBorder="1"/>
    <xf numFmtId="4" fontId="5" fillId="0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/>
    </xf>
    <xf numFmtId="164" fontId="3" fillId="21" borderId="1" xfId="1" applyNumberFormat="1" applyFont="1" applyFill="1" applyBorder="1"/>
    <xf numFmtId="49" fontId="4" fillId="0" borderId="19" xfId="1" applyNumberFormat="1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right" wrapText="1"/>
    </xf>
    <xf numFmtId="164" fontId="5" fillId="0" borderId="18" xfId="1" applyNumberFormat="1" applyFont="1" applyFill="1" applyBorder="1" applyAlignment="1">
      <alignment horizontal="right"/>
    </xf>
    <xf numFmtId="4" fontId="34" fillId="0" borderId="1" xfId="0" applyNumberFormat="1" applyFont="1" applyBorder="1" applyAlignment="1">
      <alignment horizontal="right" wrapText="1"/>
    </xf>
    <xf numFmtId="164" fontId="4" fillId="0" borderId="18" xfId="1" applyNumberFormat="1" applyFont="1" applyFill="1" applyBorder="1" applyAlignment="1">
      <alignment horizontal="right"/>
    </xf>
    <xf numFmtId="4" fontId="3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wrapText="1"/>
    </xf>
    <xf numFmtId="164" fontId="5" fillId="0" borderId="20" xfId="1" applyNumberFormat="1" applyFont="1" applyFill="1" applyBorder="1" applyAlignment="1">
      <alignment horizontal="right"/>
    </xf>
    <xf numFmtId="4" fontId="5" fillId="0" borderId="16" xfId="1" applyNumberFormat="1" applyFont="1" applyFill="1" applyBorder="1" applyAlignment="1">
      <alignment horizontal="right"/>
    </xf>
    <xf numFmtId="4" fontId="33" fillId="0" borderId="1" xfId="0" applyNumberFormat="1" applyFont="1" applyBorder="1" applyAlignment="1">
      <alignment horizontal="right"/>
    </xf>
    <xf numFmtId="4" fontId="4" fillId="0" borderId="16" xfId="1" applyNumberFormat="1" applyFont="1" applyFill="1" applyBorder="1" applyAlignment="1">
      <alignment horizontal="right" wrapText="1"/>
    </xf>
    <xf numFmtId="4" fontId="4" fillId="0" borderId="16" xfId="1" applyNumberFormat="1" applyFont="1" applyFill="1" applyBorder="1" applyAlignment="1">
      <alignment horizontal="right"/>
    </xf>
    <xf numFmtId="0" fontId="3" fillId="22" borderId="21" xfId="1" applyFont="1" applyFill="1" applyBorder="1"/>
    <xf numFmtId="4" fontId="10" fillId="22" borderId="0" xfId="77" applyFill="1" applyBorder="1" applyProtection="1">
      <alignment horizontal="right" vertical="top" shrinkToFit="1"/>
    </xf>
    <xf numFmtId="4" fontId="35" fillId="22" borderId="3" xfId="2" applyNumberFormat="1" applyFont="1" applyFill="1" applyProtection="1">
      <alignment horizontal="right" vertical="top" shrinkToFit="1"/>
    </xf>
    <xf numFmtId="4" fontId="35" fillId="0" borderId="3" xfId="2" applyNumberFormat="1" applyFont="1" applyProtection="1">
      <alignment horizontal="right" vertical="top" shrinkToFit="1"/>
    </xf>
    <xf numFmtId="4" fontId="10" fillId="22" borderId="21" xfId="77" applyFill="1" applyBorder="1" applyProtection="1">
      <alignment horizontal="right" vertical="top" shrinkToFit="1"/>
    </xf>
    <xf numFmtId="164" fontId="5" fillId="22" borderId="1" xfId="1" applyNumberFormat="1" applyFont="1" applyFill="1" applyBorder="1" applyAlignment="1">
      <alignment horizontal="right"/>
    </xf>
    <xf numFmtId="0" fontId="2" fillId="22" borderId="21" xfId="1" applyFont="1" applyFill="1" applyBorder="1"/>
    <xf numFmtId="0" fontId="2" fillId="22" borderId="0" xfId="1" applyFont="1" applyFill="1" applyBorder="1"/>
    <xf numFmtId="4" fontId="36" fillId="22" borderId="1" xfId="0" applyNumberFormat="1" applyFont="1" applyFill="1" applyBorder="1" applyAlignment="1">
      <alignment horizontal="center" vertical="center" wrapText="1"/>
    </xf>
    <xf numFmtId="4" fontId="9" fillId="0" borderId="1" xfId="67" applyNumberFormat="1" applyBorder="1" applyAlignment="1" applyProtection="1">
      <alignment horizontal="center" wrapText="1"/>
    </xf>
    <xf numFmtId="4" fontId="37" fillId="22" borderId="1" xfId="67" applyNumberFormat="1" applyFont="1" applyFill="1" applyBorder="1" applyAlignment="1" applyProtection="1">
      <alignment horizontal="center" wrapText="1"/>
    </xf>
    <xf numFmtId="4" fontId="34" fillId="0" borderId="16" xfId="0" applyNumberFormat="1" applyFont="1" applyBorder="1" applyAlignment="1">
      <alignment horizontal="right"/>
    </xf>
    <xf numFmtId="4" fontId="37" fillId="22" borderId="3" xfId="77" applyFont="1" applyFill="1" applyProtection="1">
      <alignment horizontal="right" vertical="top" shrinkToFit="1"/>
    </xf>
    <xf numFmtId="164" fontId="4" fillId="2" borderId="1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23" borderId="1" xfId="1" applyNumberFormat="1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left" vertical="center" wrapText="1"/>
    </xf>
    <xf numFmtId="164" fontId="5" fillId="23" borderId="1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0" fontId="5" fillId="2" borderId="15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0" xfId="1" applyFont="1" applyFill="1" applyBorder="1"/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0" xfId="1" applyFont="1" applyFill="1" applyBorder="1"/>
    <xf numFmtId="49" fontId="41" fillId="0" borderId="1" xfId="0" applyNumberFormat="1" applyFont="1" applyBorder="1" applyAlignment="1">
      <alignment horizontal="center" vertical="center"/>
    </xf>
    <xf numFmtId="164" fontId="41" fillId="0" borderId="1" xfId="0" applyNumberFormat="1" applyFont="1" applyBorder="1" applyAlignment="1">
      <alignment vertical="center" wrapText="1"/>
    </xf>
    <xf numFmtId="164" fontId="41" fillId="0" borderId="1" xfId="1" applyNumberFormat="1" applyFont="1" applyFill="1" applyBorder="1" applyAlignment="1">
      <alignment horizontal="right" wrapText="1"/>
    </xf>
    <xf numFmtId="0" fontId="41" fillId="0" borderId="0" xfId="1" applyFont="1" applyFill="1" applyBorder="1"/>
    <xf numFmtId="0" fontId="41" fillId="0" borderId="1" xfId="0" applyFont="1" applyBorder="1" applyAlignment="1">
      <alignment vertical="center" wrapText="1"/>
    </xf>
    <xf numFmtId="164" fontId="41" fillId="0" borderId="1" xfId="1" applyNumberFormat="1" applyFont="1" applyFill="1" applyBorder="1" applyAlignment="1">
      <alignment horizontal="right"/>
    </xf>
    <xf numFmtId="0" fontId="42" fillId="0" borderId="0" xfId="1" applyFont="1" applyFill="1" applyBorder="1"/>
    <xf numFmtId="164" fontId="4" fillId="22" borderId="1" xfId="1" applyNumberFormat="1" applyFont="1" applyFill="1" applyBorder="1" applyAlignment="1">
      <alignment horizontal="right"/>
    </xf>
    <xf numFmtId="164" fontId="8" fillId="22" borderId="1" xfId="0" applyNumberFormat="1" applyFont="1" applyFill="1" applyBorder="1" applyAlignment="1">
      <alignment horizontal="right" vertical="center"/>
    </xf>
    <xf numFmtId="164" fontId="8" fillId="22" borderId="15" xfId="0" applyNumberFormat="1" applyFont="1" applyFill="1" applyBorder="1" applyAlignment="1">
      <alignment horizontal="right" vertical="center"/>
    </xf>
    <xf numFmtId="164" fontId="8" fillId="22" borderId="22" xfId="0" applyNumberFormat="1" applyFont="1" applyFill="1" applyBorder="1" applyAlignment="1">
      <alignment horizontal="right" vertical="center"/>
    </xf>
    <xf numFmtId="164" fontId="8" fillId="22" borderId="0" xfId="0" applyNumberFormat="1" applyFont="1" applyFill="1" applyBorder="1" applyAlignment="1">
      <alignment horizontal="right" vertical="center"/>
    </xf>
    <xf numFmtId="164" fontId="14" fillId="22" borderId="0" xfId="0" applyNumberFormat="1" applyFont="1" applyFill="1" applyBorder="1"/>
    <xf numFmtId="0" fontId="14" fillId="22" borderId="0" xfId="0" applyFont="1" applyFill="1" applyBorder="1"/>
    <xf numFmtId="0" fontId="14" fillId="22" borderId="0" xfId="0" applyFont="1" applyFill="1"/>
    <xf numFmtId="4" fontId="14" fillId="22" borderId="0" xfId="0" applyNumberFormat="1" applyFont="1" applyFill="1" applyBorder="1"/>
    <xf numFmtId="166" fontId="1" fillId="22" borderId="1" xfId="74" applyNumberFormat="1" applyFont="1" applyFill="1" applyBorder="1"/>
    <xf numFmtId="166" fontId="1" fillId="0" borderId="1" xfId="1" applyNumberFormat="1" applyFont="1" applyFill="1" applyBorder="1"/>
    <xf numFmtId="0" fontId="3" fillId="22" borderId="0" xfId="1" applyFont="1" applyFill="1" applyBorder="1" applyAlignment="1">
      <alignment vertical="top"/>
    </xf>
    <xf numFmtId="0" fontId="4" fillId="22" borderId="1" xfId="1" applyFont="1" applyFill="1" applyBorder="1" applyAlignment="1">
      <alignment horizontal="center" vertical="center" wrapText="1"/>
    </xf>
    <xf numFmtId="49" fontId="5" fillId="22" borderId="1" xfId="1" applyNumberFormat="1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164" fontId="45" fillId="0" borderId="1" xfId="1" applyNumberFormat="1" applyFont="1" applyFill="1" applyBorder="1" applyAlignment="1">
      <alignment horizontal="right" wrapText="1"/>
    </xf>
    <xf numFmtId="164" fontId="45" fillId="0" borderId="1" xfId="1" applyNumberFormat="1" applyFont="1" applyFill="1" applyBorder="1" applyAlignment="1">
      <alignment horizontal="right"/>
    </xf>
    <xf numFmtId="164" fontId="45" fillId="22" borderId="1" xfId="1" applyNumberFormat="1" applyFont="1" applyFill="1" applyBorder="1" applyAlignment="1">
      <alignment horizontal="right"/>
    </xf>
    <xf numFmtId="164" fontId="45" fillId="22" borderId="1" xfId="1" applyNumberFormat="1" applyFont="1" applyFill="1" applyBorder="1" applyAlignment="1">
      <alignment horizontal="right" wrapText="1"/>
    </xf>
    <xf numFmtId="164" fontId="46" fillId="0" borderId="1" xfId="1" applyNumberFormat="1" applyFont="1" applyFill="1" applyBorder="1" applyAlignment="1">
      <alignment horizontal="right"/>
    </xf>
    <xf numFmtId="164" fontId="45" fillId="0" borderId="1" xfId="0" applyNumberFormat="1" applyFont="1" applyBorder="1" applyAlignment="1">
      <alignment vertical="center" wrapText="1"/>
    </xf>
    <xf numFmtId="3" fontId="46" fillId="0" borderId="1" xfId="1" applyNumberFormat="1" applyFont="1" applyFill="1" applyBorder="1" applyAlignment="1">
      <alignment horizontal="right"/>
    </xf>
    <xf numFmtId="3" fontId="4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vertical="top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/>
    </xf>
    <xf numFmtId="0" fontId="7" fillId="0" borderId="0" xfId="0" applyFont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4" fillId="0" borderId="0" xfId="0" applyFont="1" applyAlignment="1"/>
    <xf numFmtId="0" fontId="2" fillId="0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32" fillId="0" borderId="0" xfId="1" applyFont="1" applyFill="1" applyAlignment="1">
      <alignment horizontal="center"/>
    </xf>
    <xf numFmtId="0" fontId="44" fillId="0" borderId="0" xfId="0" applyFont="1" applyAlignment="1"/>
    <xf numFmtId="0" fontId="14" fillId="0" borderId="0" xfId="0" applyFont="1"/>
    <xf numFmtId="0" fontId="2" fillId="0" borderId="0" xfId="1" applyFont="1" applyFill="1" applyAlignment="1">
      <alignment horizontal="center" wrapText="1"/>
    </xf>
    <xf numFmtId="0" fontId="7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14" fillId="2" borderId="0" xfId="0" applyFont="1" applyFill="1" applyAlignment="1"/>
    <xf numFmtId="0" fontId="39" fillId="0" borderId="0" xfId="0" applyFont="1" applyAlignment="1">
      <alignment horizontal="center" vertical="center" wrapText="1"/>
    </xf>
    <xf numFmtId="49" fontId="2" fillId="22" borderId="0" xfId="1" applyNumberFormat="1" applyFont="1" applyFill="1" applyBorder="1" applyAlignment="1">
      <alignment horizontal="center"/>
    </xf>
    <xf numFmtId="0" fontId="14" fillId="22" borderId="0" xfId="0" applyFont="1" applyFill="1" applyAlignment="1"/>
    <xf numFmtId="0" fontId="2" fillId="22" borderId="0" xfId="1" applyFont="1" applyFill="1" applyBorder="1" applyAlignment="1">
      <alignment horizontal="center"/>
    </xf>
    <xf numFmtId="0" fontId="2" fillId="22" borderId="0" xfId="1" applyFont="1" applyFill="1" applyAlignment="1">
      <alignment horizontal="center"/>
    </xf>
    <xf numFmtId="0" fontId="46" fillId="0" borderId="0" xfId="1" applyFont="1" applyFill="1" applyAlignment="1">
      <alignment horizontal="center"/>
    </xf>
    <xf numFmtId="0" fontId="47" fillId="0" borderId="0" xfId="0" applyFont="1" applyAlignment="1"/>
    <xf numFmtId="164" fontId="4" fillId="21" borderId="16" xfId="1" applyNumberFormat="1" applyFont="1" applyFill="1" applyBorder="1" applyAlignment="1">
      <alignment horizontal="center" vertical="center" wrapText="1"/>
    </xf>
    <xf numFmtId="164" fontId="4" fillId="21" borderId="17" xfId="1" applyNumberFormat="1" applyFont="1" applyFill="1" applyBorder="1" applyAlignment="1">
      <alignment horizontal="center" vertical="center" wrapText="1"/>
    </xf>
    <xf numFmtId="164" fontId="4" fillId="21" borderId="18" xfId="1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</cellXfs>
  <cellStyles count="8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r" xfId="29"/>
    <cellStyle name="Calculation" xfId="30"/>
    <cellStyle name="Check Cell" xfId="31"/>
    <cellStyle name="co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Output" xfId="43"/>
    <cellStyle name="style0" xfId="44"/>
    <cellStyle name="td" xfId="45"/>
    <cellStyle name="Title" xfId="46"/>
    <cellStyle name="Total" xfId="47"/>
    <cellStyle name="tr" xfId="48"/>
    <cellStyle name="Warning Text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2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3"/>
    <cellStyle name="xl42" xfId="69"/>
    <cellStyle name="xl43" xfId="70"/>
    <cellStyle name="xl44" xfId="71"/>
    <cellStyle name="xl45" xfId="72"/>
    <cellStyle name="xl46" xfId="73"/>
    <cellStyle name="xl60" xfId="75"/>
    <cellStyle name="xl63" xfId="76"/>
    <cellStyle name="xl63 2" xfId="77"/>
    <cellStyle name="xl64" xfId="79"/>
    <cellStyle name="Обычный" xfId="0" builtinId="0"/>
    <cellStyle name="Обычный 2" xfId="1"/>
    <cellStyle name="Обычный 3 2" xfId="74"/>
    <cellStyle name="Финансовы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&#1080;&#1052;&#1041;&#1054;/&#1052;&#1077;&#1078;&#1073;&#1102;&#1076;&#1078;&#1077;&#1090;&#1085;&#1099;&#1077;%20&#1090;&#1088;&#1072;&#1085;&#1089;&#1092;&#1077;&#1088;&#1090;&#1099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4;&#1062;%201/1%20&#1052;&#1077;&#1078;&#1073;&#1102;&#1076;&#1078;&#1077;&#1090;&#1085;&#1099;&#1077;%20&#1090;&#1088;&#1072;&#1085;&#1089;&#1092;&#1077;&#1088;&#1090;&#1099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3;&#1061;/1,2,3&#1052;&#1077;&#1078;&#1073;&#1102;&#1076;&#1078;&#1077;&#1090;&#1085;&#1099;&#1077;%20&#1090;&#1088;&#1072;&#1085;&#1089;&#1092;&#1077;&#1088;&#1090;&#1099;&#1060;&#1054;&#1053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5;&#1050;/1,2,3&#1052;&#1077;&#1078;&#1073;&#1102;&#1076;&#1078;&#1077;&#1090;&#1085;&#1099;&#1077;%20&#1090;&#1088;&#1072;&#1085;&#1089;&#1092;&#1077;&#1088;&#1090;&#1099;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4;&#1062;%202/1,2,3&#1052;&#1077;&#1078;&#1073;&#1102;&#1076;&#1078;&#1077;&#1090;&#1085;&#1099;&#1077;%20&#1090;&#1088;&#1072;&#1085;&#1089;&#1092;&#1077;&#1088;&#1090;&#109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40;&#1059;/1%20&#1052;&#1077;&#1078;&#1073;&#1102;&#1076;&#1078;&#1077;&#1090;&#1085;&#1099;&#1077;%20&#1090;&#1088;&#1072;&#1085;&#1089;&#1092;&#1077;&#1088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 1.1"/>
      <sheetName val="1.2"/>
      <sheetName val="1.3"/>
      <sheetName val=" 1.4"/>
      <sheetName val=" 2.1"/>
      <sheetName val="3.1"/>
      <sheetName val=" 3.2"/>
      <sheetName val="п 4.1"/>
    </sheetNames>
    <sheetDataSet>
      <sheetData sheetId="0"/>
      <sheetData sheetId="1">
        <row r="9">
          <cell r="C9">
            <v>11032.5</v>
          </cell>
          <cell r="D9">
            <v>5516.25</v>
          </cell>
        </row>
      </sheetData>
      <sheetData sheetId="2">
        <row r="20">
          <cell r="C20">
            <v>761475.20000000007</v>
          </cell>
          <cell r="D20">
            <v>388252.74600000004</v>
          </cell>
        </row>
      </sheetData>
      <sheetData sheetId="3">
        <row r="21">
          <cell r="C21">
            <v>102554.40000000001</v>
          </cell>
          <cell r="D21">
            <v>43191.549000000006</v>
          </cell>
        </row>
      </sheetData>
      <sheetData sheetId="4">
        <row r="21">
          <cell r="C21">
            <v>35000</v>
          </cell>
          <cell r="D21">
            <v>0</v>
          </cell>
        </row>
      </sheetData>
      <sheetData sheetId="5">
        <row r="17">
          <cell r="C17">
            <v>270469.39999999997</v>
          </cell>
          <cell r="D17">
            <v>135234.62400000001</v>
          </cell>
        </row>
      </sheetData>
      <sheetData sheetId="6">
        <row r="8">
          <cell r="C8">
            <v>1000</v>
          </cell>
          <cell r="D8">
            <v>0</v>
          </cell>
        </row>
      </sheetData>
      <sheetData sheetId="7">
        <row r="17">
          <cell r="C17">
            <v>21711.600000000002</v>
          </cell>
          <cell r="D17">
            <v>10855.754000000001</v>
          </cell>
        </row>
      </sheetData>
      <sheetData sheetId="8">
        <row r="8">
          <cell r="C8">
            <v>19490</v>
          </cell>
          <cell r="D8">
            <v>1390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2.3."/>
      <sheetName val="2.4."/>
      <sheetName val="3.3."/>
      <sheetName val="3.4."/>
      <sheetName val="3.5."/>
      <sheetName val="3.6."/>
      <sheetName val="3.7."/>
      <sheetName val="3.8."/>
      <sheetName val="3.13"/>
      <sheetName val="3.28"/>
      <sheetName val="4.2"/>
      <sheetName val="Лист1"/>
    </sheetNames>
    <sheetDataSet>
      <sheetData sheetId="0" refreshError="1"/>
      <sheetData sheetId="1">
        <row r="20">
          <cell r="C20">
            <v>1357.9299999999998</v>
          </cell>
        </row>
      </sheetData>
      <sheetData sheetId="2">
        <row r="20">
          <cell r="C20">
            <v>8132.06</v>
          </cell>
        </row>
      </sheetData>
      <sheetData sheetId="3">
        <row r="20">
          <cell r="C20">
            <v>31651.379999999997</v>
          </cell>
          <cell r="D20">
            <v>5861.25</v>
          </cell>
        </row>
      </sheetData>
      <sheetData sheetId="4">
        <row r="20">
          <cell r="C20">
            <v>89234.53</v>
          </cell>
          <cell r="D20">
            <v>43676.799999999996</v>
          </cell>
        </row>
      </sheetData>
      <sheetData sheetId="5">
        <row r="20">
          <cell r="C20">
            <v>46999.990000000005</v>
          </cell>
          <cell r="D20">
            <v>20544.080000000002</v>
          </cell>
        </row>
      </sheetData>
      <sheetData sheetId="6">
        <row r="20">
          <cell r="C20">
            <v>2833887.59</v>
          </cell>
          <cell r="D20">
            <v>1731212.6</v>
          </cell>
        </row>
      </sheetData>
      <sheetData sheetId="7">
        <row r="20">
          <cell r="C20">
            <v>1243540.6999999997</v>
          </cell>
          <cell r="D20">
            <v>751109.94</v>
          </cell>
        </row>
      </sheetData>
      <sheetData sheetId="8">
        <row r="20">
          <cell r="C20">
            <v>134386.56</v>
          </cell>
          <cell r="D20">
            <v>45277.440000000002</v>
          </cell>
        </row>
      </sheetData>
      <sheetData sheetId="9">
        <row r="20">
          <cell r="C20">
            <v>8117.7999999999993</v>
          </cell>
        </row>
      </sheetData>
      <sheetData sheetId="10" refreshError="1"/>
      <sheetData sheetId="11">
        <row r="20">
          <cell r="C20">
            <v>3000</v>
          </cell>
          <cell r="D20">
            <v>405.7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2.5."/>
      <sheetName val="2.6"/>
      <sheetName val="2.8"/>
      <sheetName val="2.9"/>
      <sheetName val="3.20"/>
      <sheetName val="3.21"/>
      <sheetName val="3.22"/>
      <sheetName val="3.23"/>
      <sheetName val="3.24"/>
      <sheetName val="3.25"/>
      <sheetName val="3.26"/>
      <sheetName val="3.27"/>
      <sheetName val="Лист1"/>
    </sheetNames>
    <sheetDataSet>
      <sheetData sheetId="0"/>
      <sheetData sheetId="1">
        <row r="12">
          <cell r="C12">
            <v>70463.7</v>
          </cell>
          <cell r="D12">
            <v>549.1</v>
          </cell>
        </row>
      </sheetData>
      <sheetData sheetId="2">
        <row r="18">
          <cell r="C18">
            <v>70463.7</v>
          </cell>
          <cell r="D18">
            <v>0</v>
          </cell>
        </row>
      </sheetData>
      <sheetData sheetId="3">
        <row r="22">
          <cell r="C22">
            <v>259963.962</v>
          </cell>
          <cell r="D22">
            <v>121560.70599999999</v>
          </cell>
        </row>
      </sheetData>
      <sheetData sheetId="4">
        <row r="21">
          <cell r="C21">
            <v>164969.70000000001</v>
          </cell>
          <cell r="D21">
            <v>108919.70000000001</v>
          </cell>
        </row>
      </sheetData>
      <sheetData sheetId="5">
        <row r="20">
          <cell r="C20">
            <v>80995.199999999997</v>
          </cell>
          <cell r="D20">
            <v>60381.899999999994</v>
          </cell>
        </row>
      </sheetData>
      <sheetData sheetId="6">
        <row r="20">
          <cell r="C20">
            <v>220072.2</v>
          </cell>
          <cell r="D20">
            <v>157160.20000000001</v>
          </cell>
        </row>
      </sheetData>
      <sheetData sheetId="7">
        <row r="20">
          <cell r="C20">
            <v>225725.59999999998</v>
          </cell>
          <cell r="D20">
            <v>140483.9</v>
          </cell>
        </row>
      </sheetData>
      <sheetData sheetId="8">
        <row r="20">
          <cell r="C20">
            <v>535563.19999999995</v>
          </cell>
          <cell r="D20">
            <v>348530.6</v>
          </cell>
        </row>
      </sheetData>
      <sheetData sheetId="9">
        <row r="20">
          <cell r="C20">
            <v>49690.5</v>
          </cell>
          <cell r="D20">
            <v>28450.300000000003</v>
          </cell>
        </row>
      </sheetData>
      <sheetData sheetId="10">
        <row r="20">
          <cell r="C20">
            <v>115000</v>
          </cell>
          <cell r="D20">
            <v>64.300000000000011</v>
          </cell>
        </row>
      </sheetData>
      <sheetData sheetId="11">
        <row r="16">
          <cell r="C16">
            <v>46315.8</v>
          </cell>
          <cell r="D16">
            <v>10311.359999999999</v>
          </cell>
        </row>
      </sheetData>
      <sheetData sheetId="12">
        <row r="20">
          <cell r="C20">
            <v>267777.90000000002</v>
          </cell>
          <cell r="D20">
            <v>205012.1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2.10"/>
      <sheetName val="2.13."/>
      <sheetName val="2.14."/>
      <sheetName val="2.15."/>
    </sheetNames>
    <sheetDataSet>
      <sheetData sheetId="0"/>
      <sheetData sheetId="1" refreshError="1"/>
      <sheetData sheetId="2">
        <row r="8">
          <cell r="C8">
            <v>6268.2</v>
          </cell>
        </row>
      </sheetData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3.9."/>
      <sheetName val="3.10."/>
      <sheetName val="3.11."/>
      <sheetName val="3.12."/>
      <sheetName val="3.29"/>
      <sheetName val="3.30"/>
    </sheetNames>
    <sheetDataSet>
      <sheetData sheetId="0"/>
      <sheetData sheetId="1">
        <row r="20">
          <cell r="C20">
            <v>377902</v>
          </cell>
          <cell r="D20">
            <v>180110.15100000001</v>
          </cell>
        </row>
      </sheetData>
      <sheetData sheetId="2">
        <row r="20">
          <cell r="C20">
            <v>2502.1000000000004</v>
          </cell>
          <cell r="D20">
            <v>1670.058</v>
          </cell>
        </row>
      </sheetData>
      <sheetData sheetId="3">
        <row r="20">
          <cell r="C20">
            <v>144008.80000000002</v>
          </cell>
          <cell r="D20">
            <v>77444.532000000007</v>
          </cell>
        </row>
      </sheetData>
      <sheetData sheetId="4">
        <row r="20">
          <cell r="C20">
            <v>380226.8</v>
          </cell>
          <cell r="D20">
            <v>220764.65399999998</v>
          </cell>
        </row>
      </sheetData>
      <sheetData sheetId="5">
        <row r="20">
          <cell r="C20">
            <v>98126.563999999984</v>
          </cell>
          <cell r="D20">
            <v>98033.152000000002</v>
          </cell>
        </row>
      </sheetData>
      <sheetData sheetId="6">
        <row r="20">
          <cell r="C20">
            <v>90500</v>
          </cell>
          <cell r="D20">
            <v>18000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3.14."/>
      <sheetName val="3.15"/>
      <sheetName val="3.16"/>
      <sheetName val="3.17"/>
      <sheetName val="3.18"/>
      <sheetName val="3.19"/>
    </sheetNames>
    <sheetDataSet>
      <sheetData sheetId="0"/>
      <sheetData sheetId="1">
        <row r="20">
          <cell r="C20">
            <v>4259.5000000000009</v>
          </cell>
          <cell r="D20">
            <v>2186.1000000000004</v>
          </cell>
        </row>
      </sheetData>
      <sheetData sheetId="2">
        <row r="20">
          <cell r="C20">
            <v>4052.3999999999992</v>
          </cell>
          <cell r="D20">
            <v>1993.7</v>
          </cell>
        </row>
      </sheetData>
      <sheetData sheetId="3">
        <row r="18">
          <cell r="C18">
            <v>7794.5000000000009</v>
          </cell>
          <cell r="D18">
            <v>4341.2999999999993</v>
          </cell>
        </row>
      </sheetData>
      <sheetData sheetId="4">
        <row r="18">
          <cell r="C18">
            <v>0</v>
          </cell>
        </row>
      </sheetData>
      <sheetData sheetId="5">
        <row r="19">
          <cell r="C19">
            <v>13887.9</v>
          </cell>
          <cell r="D19">
            <v>6943.9000000000005</v>
          </cell>
        </row>
      </sheetData>
      <sheetData sheetId="6">
        <row r="20">
          <cell r="C20">
            <v>3814.0000000000009</v>
          </cell>
          <cell r="D20">
            <v>1867.9000000000003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="75" zoomScaleNormal="100" zoomScaleSheetLayoutView="75" workbookViewId="0">
      <selection activeCell="B15" sqref="B15"/>
    </sheetView>
  </sheetViews>
  <sheetFormatPr defaultColWidth="15.6640625" defaultRowHeight="15.65" x14ac:dyDescent="0.3"/>
  <cols>
    <col min="1" max="1" width="6.5546875" style="12" customWidth="1"/>
    <col min="2" max="2" width="74.5546875" style="2" customWidth="1"/>
    <col min="3" max="3" width="14.6640625" style="13" customWidth="1"/>
    <col min="4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2" t="s">
        <v>2</v>
      </c>
      <c r="B2" s="141"/>
      <c r="C2" s="141"/>
      <c r="D2" s="141"/>
      <c r="E2" s="141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39.5" customHeight="1" x14ac:dyDescent="0.3">
      <c r="A5" s="25" t="s">
        <v>4</v>
      </c>
      <c r="B5" s="4" t="s">
        <v>19</v>
      </c>
      <c r="C5" s="14" t="s">
        <v>106</v>
      </c>
      <c r="D5" s="5" t="s">
        <v>107</v>
      </c>
      <c r="E5" s="5" t="s">
        <v>108</v>
      </c>
    </row>
    <row r="6" spans="1:5" ht="15.05" customHeight="1" x14ac:dyDescent="0.3">
      <c r="A6" s="26">
        <v>1</v>
      </c>
      <c r="B6" s="9" t="s">
        <v>5</v>
      </c>
      <c r="C6" s="19">
        <f>SUM(C7:C10)</f>
        <v>910062.10000000009</v>
      </c>
      <c r="D6" s="16">
        <f>SUM(D7:D10)</f>
        <v>436960.54500000004</v>
      </c>
      <c r="E6" s="16">
        <f>D6/C6*100</f>
        <v>48.014365722954508</v>
      </c>
    </row>
    <row r="7" spans="1:5" ht="15.05" customHeight="1" x14ac:dyDescent="0.3">
      <c r="A7" s="24" t="s">
        <v>6</v>
      </c>
      <c r="B7" s="8" t="s">
        <v>20</v>
      </c>
      <c r="C7" s="27">
        <f>'[2] 1.1'!$C$9</f>
        <v>11032.5</v>
      </c>
      <c r="D7" s="17">
        <f>'[2] 1.1'!$D$9</f>
        <v>5516.25</v>
      </c>
      <c r="E7" s="17">
        <f>D7/C7*100</f>
        <v>50</v>
      </c>
    </row>
    <row r="8" spans="1:5" ht="28.8" x14ac:dyDescent="0.3">
      <c r="A8" s="24" t="s">
        <v>7</v>
      </c>
      <c r="B8" s="8" t="s">
        <v>21</v>
      </c>
      <c r="C8" s="27">
        <f>'[2]1.2'!$C$20</f>
        <v>761475.20000000007</v>
      </c>
      <c r="D8" s="17">
        <f>'[2]1.2'!$D$20</f>
        <v>388252.74600000004</v>
      </c>
      <c r="E8" s="17">
        <f t="shared" ref="E8:E57" si="0">D8/C8*100</f>
        <v>50.986919337622552</v>
      </c>
    </row>
    <row r="9" spans="1:5" ht="15.05" customHeight="1" x14ac:dyDescent="0.3">
      <c r="A9" s="24" t="s">
        <v>24</v>
      </c>
      <c r="B9" s="8" t="s">
        <v>22</v>
      </c>
      <c r="C9" s="27">
        <f>'[2]1.3'!$C$21</f>
        <v>102554.40000000001</v>
      </c>
      <c r="D9" s="17">
        <f>'[2]1.3'!$D$21</f>
        <v>43191.549000000006</v>
      </c>
      <c r="E9" s="17">
        <f t="shared" si="0"/>
        <v>42.115744424422552</v>
      </c>
    </row>
    <row r="10" spans="1:5" ht="15.05" customHeight="1" x14ac:dyDescent="0.3">
      <c r="A10" s="24" t="s">
        <v>25</v>
      </c>
      <c r="B10" s="8" t="s">
        <v>23</v>
      </c>
      <c r="C10" s="27">
        <f>'[2] 1.4'!$C$21</f>
        <v>35000</v>
      </c>
      <c r="D10" s="17">
        <f>'[2] 1.4'!$D$21</f>
        <v>0</v>
      </c>
      <c r="E10" s="17">
        <f t="shared" si="0"/>
        <v>0</v>
      </c>
    </row>
    <row r="11" spans="1:5" s="6" customFormat="1" ht="15.05" customHeight="1" x14ac:dyDescent="0.3">
      <c r="A11" s="26" t="s">
        <v>9</v>
      </c>
      <c r="B11" s="9" t="s">
        <v>8</v>
      </c>
      <c r="C11" s="20">
        <f>SUM(C12:C23)</f>
        <v>1485208.452</v>
      </c>
      <c r="D11" s="18">
        <f>SUM(D12:D23)</f>
        <v>995973.93</v>
      </c>
      <c r="E11" s="16">
        <f t="shared" si="0"/>
        <v>67.05953825261426</v>
      </c>
    </row>
    <row r="12" spans="1:5" ht="15.05" customHeight="1" x14ac:dyDescent="0.3">
      <c r="A12" s="24" t="s">
        <v>10</v>
      </c>
      <c r="B12" s="7" t="s">
        <v>26</v>
      </c>
      <c r="C12" s="27">
        <f>'[2] 2.1'!$C$17</f>
        <v>270469.39999999997</v>
      </c>
      <c r="D12" s="17">
        <f>'[2] 2.1'!$D$17</f>
        <v>135234.62400000001</v>
      </c>
      <c r="E12" s="17">
        <f t="shared" si="0"/>
        <v>49.999971900703009</v>
      </c>
    </row>
    <row r="13" spans="1:5" s="23" customFormat="1" ht="36" customHeight="1" x14ac:dyDescent="0.3">
      <c r="A13" s="24" t="s">
        <v>66</v>
      </c>
      <c r="B13" s="8" t="s">
        <v>109</v>
      </c>
      <c r="C13" s="27">
        <f>'[3]2.3.'!$C$20</f>
        <v>1357.9299999999998</v>
      </c>
      <c r="D13" s="27">
        <v>0</v>
      </c>
      <c r="E13" s="17">
        <f t="shared" si="0"/>
        <v>0</v>
      </c>
    </row>
    <row r="14" spans="1:5" s="23" customFormat="1" ht="64.5" customHeight="1" x14ac:dyDescent="0.3">
      <c r="A14" s="24" t="s">
        <v>67</v>
      </c>
      <c r="B14" s="8" t="s">
        <v>104</v>
      </c>
      <c r="C14" s="27">
        <f>'[3]2.4.'!$C$20</f>
        <v>8132.06</v>
      </c>
      <c r="D14" s="27">
        <v>0</v>
      </c>
      <c r="E14" s="27">
        <f t="shared" ref="E14:E17" si="1">D14/C14*100</f>
        <v>0</v>
      </c>
    </row>
    <row r="15" spans="1:5" ht="62.3" customHeight="1" x14ac:dyDescent="0.3">
      <c r="A15" s="24" t="s">
        <v>68</v>
      </c>
      <c r="B15" s="21" t="s">
        <v>35</v>
      </c>
      <c r="C15" s="27">
        <f>'[4]2.5.'!$C$12</f>
        <v>70463.7</v>
      </c>
      <c r="D15" s="15">
        <f>'[4]2.5.'!$D$12</f>
        <v>549.1</v>
      </c>
      <c r="E15" s="15">
        <f t="shared" si="1"/>
        <v>0.7792664875673575</v>
      </c>
    </row>
    <row r="16" spans="1:5" ht="62.3" customHeight="1" x14ac:dyDescent="0.3">
      <c r="A16" s="24" t="s">
        <v>69</v>
      </c>
      <c r="B16" s="21" t="s">
        <v>36</v>
      </c>
      <c r="C16" s="27">
        <f>'[4]2.6'!$C$18</f>
        <v>70463.7</v>
      </c>
      <c r="D16" s="15">
        <f>'[4]2.6'!$D$18</f>
        <v>0</v>
      </c>
      <c r="E16" s="15">
        <f t="shared" si="1"/>
        <v>0</v>
      </c>
    </row>
    <row r="17" spans="1:5" ht="62.3" customHeight="1" x14ac:dyDescent="0.3">
      <c r="A17" s="24" t="s">
        <v>70</v>
      </c>
      <c r="B17" s="21" t="s">
        <v>33</v>
      </c>
      <c r="C17" s="27">
        <f>'[4]2.8'!$C$22</f>
        <v>259963.962</v>
      </c>
      <c r="D17" s="15">
        <f>'[4]2.8'!$D$22</f>
        <v>121560.70599999999</v>
      </c>
      <c r="E17" s="15">
        <f t="shared" si="1"/>
        <v>46.760599071035855</v>
      </c>
    </row>
    <row r="18" spans="1:5" s="12" customFormat="1" ht="62.3" customHeight="1" x14ac:dyDescent="0.3">
      <c r="A18" s="24" t="s">
        <v>71</v>
      </c>
      <c r="B18" s="21" t="s">
        <v>34</v>
      </c>
      <c r="C18" s="27">
        <f>'[4]2.9'!$C$21</f>
        <v>164969.70000000001</v>
      </c>
      <c r="D18" s="15">
        <f>'[4]2.9'!$D$21</f>
        <v>108919.70000000001</v>
      </c>
      <c r="E18" s="15">
        <f>D18/C18*100</f>
        <v>66.024063812930507</v>
      </c>
    </row>
    <row r="19" spans="1:5" s="12" customFormat="1" ht="62.3" customHeight="1" x14ac:dyDescent="0.3">
      <c r="A19" s="24" t="s">
        <v>89</v>
      </c>
      <c r="B19" s="11" t="s">
        <v>88</v>
      </c>
      <c r="C19" s="27">
        <f>'2.10'!C8</f>
        <v>3026.3</v>
      </c>
      <c r="D19" s="27">
        <f>'2.10'!D8</f>
        <v>0</v>
      </c>
      <c r="E19" s="15">
        <f>D19/C19*100</f>
        <v>0</v>
      </c>
    </row>
    <row r="20" spans="1:5" s="12" customFormat="1" ht="62.3" customHeight="1" x14ac:dyDescent="0.3">
      <c r="A20" s="24" t="s">
        <v>90</v>
      </c>
      <c r="B20" s="11" t="s">
        <v>94</v>
      </c>
      <c r="C20" s="27">
        <f>[5]Свод!$C$64</f>
        <v>0</v>
      </c>
      <c r="D20" s="15">
        <v>0</v>
      </c>
      <c r="E20" s="15">
        <v>0</v>
      </c>
    </row>
    <row r="21" spans="1:5" s="12" customFormat="1" ht="62.3" customHeight="1" x14ac:dyDescent="0.3">
      <c r="A21" s="24" t="s">
        <v>91</v>
      </c>
      <c r="B21" s="11" t="s">
        <v>220</v>
      </c>
      <c r="C21" s="27">
        <f>'[5]2.13.'!$C$8</f>
        <v>6268.2</v>
      </c>
      <c r="D21" s="15">
        <v>0</v>
      </c>
      <c r="E21" s="15">
        <f t="shared" ref="E20:E21" si="2">D21/C21*100</f>
        <v>0</v>
      </c>
    </row>
    <row r="22" spans="1:5" s="12" customFormat="1" ht="91.75" customHeight="1" x14ac:dyDescent="0.3">
      <c r="A22" s="24" t="s">
        <v>92</v>
      </c>
      <c r="B22" s="11" t="s">
        <v>221</v>
      </c>
      <c r="C22" s="27">
        <f>'2.14.'!C22</f>
        <v>103777.7</v>
      </c>
      <c r="D22" s="27">
        <f>'2.14.'!D22</f>
        <v>103394</v>
      </c>
      <c r="E22" s="27">
        <f>'2.14.'!E22</f>
        <v>99.630267388851365</v>
      </c>
    </row>
    <row r="23" spans="1:5" s="12" customFormat="1" ht="75.8" customHeight="1" x14ac:dyDescent="0.3">
      <c r="A23" s="24" t="s">
        <v>93</v>
      </c>
      <c r="B23" s="11" t="s">
        <v>222</v>
      </c>
      <c r="C23" s="27">
        <f>'2.15.'!B22</f>
        <v>526315.80000000005</v>
      </c>
      <c r="D23" s="27">
        <f>'2.15.'!C22</f>
        <v>526315.80000000005</v>
      </c>
      <c r="E23" s="27">
        <f>'2.15.'!D22</f>
        <v>100</v>
      </c>
    </row>
    <row r="24" spans="1:5" ht="44.3" customHeight="1" x14ac:dyDescent="0.3">
      <c r="A24" s="26" t="s">
        <v>12</v>
      </c>
      <c r="B24" s="9" t="s">
        <v>11</v>
      </c>
      <c r="C24" s="19">
        <f>SUM(C25:C51)+C53+C54</f>
        <v>7078745.1139999991</v>
      </c>
      <c r="D24" s="19">
        <f>SUM(D25:D51)+D53+D54</f>
        <v>4180405.7709999997</v>
      </c>
      <c r="E24" s="16">
        <f t="shared" si="0"/>
        <v>59.055746515469188</v>
      </c>
    </row>
    <row r="25" spans="1:5" ht="62.3" customHeight="1" x14ac:dyDescent="0.3">
      <c r="A25" s="24" t="s">
        <v>13</v>
      </c>
      <c r="B25" s="7" t="s">
        <v>27</v>
      </c>
      <c r="C25" s="15">
        <f>'[2]3.1'!$C$8</f>
        <v>1000</v>
      </c>
      <c r="D25" s="17">
        <f>'[2]3.1'!$D$8</f>
        <v>0</v>
      </c>
      <c r="E25" s="17">
        <f t="shared" si="0"/>
        <v>0</v>
      </c>
    </row>
    <row r="26" spans="1:5" ht="62.3" customHeight="1" x14ac:dyDescent="0.3">
      <c r="A26" s="24" t="s">
        <v>14</v>
      </c>
      <c r="B26" s="10" t="s">
        <v>29</v>
      </c>
      <c r="C26" s="15">
        <f>'[2] 3.2'!$C$17</f>
        <v>21711.600000000002</v>
      </c>
      <c r="D26" s="17">
        <f>'[2] 3.2'!$D$17</f>
        <v>10855.754000000001</v>
      </c>
      <c r="E26" s="17">
        <f t="shared" si="0"/>
        <v>49.999788131689968</v>
      </c>
    </row>
    <row r="27" spans="1:5" s="23" customFormat="1" ht="102.7" customHeight="1" x14ac:dyDescent="0.3">
      <c r="A27" s="24" t="s">
        <v>50</v>
      </c>
      <c r="B27" s="10" t="s">
        <v>97</v>
      </c>
      <c r="C27" s="138">
        <f>'[3]3.3.'!$C$20</f>
        <v>31651.379999999997</v>
      </c>
      <c r="D27" s="138">
        <f>'[3]3.3.'!$D$20</f>
        <v>5861.25</v>
      </c>
      <c r="E27" s="138">
        <f t="shared" si="0"/>
        <v>18.518149919529577</v>
      </c>
    </row>
    <row r="28" spans="1:5" s="23" customFormat="1" ht="108.8" customHeight="1" x14ac:dyDescent="0.3">
      <c r="A28" s="24" t="s">
        <v>51</v>
      </c>
      <c r="B28" s="10" t="s">
        <v>96</v>
      </c>
      <c r="C28" s="138">
        <f>'[3]3.4.'!$C$20</f>
        <v>89234.53</v>
      </c>
      <c r="D28" s="139">
        <f>'[3]3.4.'!$D$20</f>
        <v>43676.799999999996</v>
      </c>
      <c r="E28" s="138">
        <f t="shared" si="0"/>
        <v>48.946075022751842</v>
      </c>
    </row>
    <row r="29" spans="1:5" s="23" customFormat="1" ht="57.6" x14ac:dyDescent="0.3">
      <c r="A29" s="24" t="s">
        <v>52</v>
      </c>
      <c r="B29" s="10" t="s">
        <v>227</v>
      </c>
      <c r="C29" s="138">
        <f>'[3]3.5.'!$C$20</f>
        <v>46999.990000000005</v>
      </c>
      <c r="D29" s="138">
        <f>'[3]3.5.'!$D$20</f>
        <v>20544.080000000002</v>
      </c>
      <c r="E29" s="138">
        <f t="shared" si="0"/>
        <v>43.710817810812294</v>
      </c>
    </row>
    <row r="30" spans="1:5" s="28" customFormat="1" ht="88.45" customHeight="1" x14ac:dyDescent="0.3">
      <c r="A30" s="24" t="s">
        <v>53</v>
      </c>
      <c r="B30" s="10" t="s">
        <v>98</v>
      </c>
      <c r="C30" s="138">
        <f>'[3]3.6.'!$C$20</f>
        <v>2833887.59</v>
      </c>
      <c r="D30" s="139">
        <f>'[3]3.6.'!$D$20</f>
        <v>1731212.6</v>
      </c>
      <c r="E30" s="138">
        <f t="shared" si="0"/>
        <v>61.089670815065759</v>
      </c>
    </row>
    <row r="31" spans="1:5" s="23" customFormat="1" ht="72" x14ac:dyDescent="0.3">
      <c r="A31" s="24" t="s">
        <v>55</v>
      </c>
      <c r="B31" s="10" t="s">
        <v>99</v>
      </c>
      <c r="C31" s="139">
        <f>'[3]3.7.'!$C$20</f>
        <v>1243540.6999999997</v>
      </c>
      <c r="D31" s="138">
        <f>'[3]3.7.'!$D$20</f>
        <v>751109.94</v>
      </c>
      <c r="E31" s="138">
        <f t="shared" si="0"/>
        <v>60.400913295399185</v>
      </c>
    </row>
    <row r="32" spans="1:5" s="28" customFormat="1" ht="58.55" customHeight="1" x14ac:dyDescent="0.3">
      <c r="A32" s="24" t="s">
        <v>65</v>
      </c>
      <c r="B32" s="10" t="s">
        <v>32</v>
      </c>
      <c r="C32" s="138">
        <f>'[3]3.8.'!$C$20</f>
        <v>134386.56</v>
      </c>
      <c r="D32" s="138">
        <f>'[3]3.8.'!$D$20</f>
        <v>45277.440000000002</v>
      </c>
      <c r="E32" s="138">
        <f t="shared" si="0"/>
        <v>33.691940622633695</v>
      </c>
    </row>
    <row r="33" spans="1:5" s="28" customFormat="1" ht="72" customHeight="1" x14ac:dyDescent="0.3">
      <c r="A33" s="24" t="s">
        <v>57</v>
      </c>
      <c r="B33" s="10" t="s">
        <v>38</v>
      </c>
      <c r="C33" s="139">
        <f>'[6]3.9.'!$C$20</f>
        <v>377902</v>
      </c>
      <c r="D33" s="138">
        <f>'[6]3.9.'!$D$20</f>
        <v>180110.15100000001</v>
      </c>
      <c r="E33" s="138">
        <f t="shared" si="0"/>
        <v>47.660544532709544</v>
      </c>
    </row>
    <row r="34" spans="1:5" s="28" customFormat="1" ht="27.7" customHeight="1" x14ac:dyDescent="0.3">
      <c r="A34" s="24" t="s">
        <v>59</v>
      </c>
      <c r="B34" s="10" t="s">
        <v>39</v>
      </c>
      <c r="C34" s="139">
        <f>'[6]3.10.'!$C$20</f>
        <v>2502.1000000000004</v>
      </c>
      <c r="D34" s="138">
        <f>'[6]3.10.'!$D$20</f>
        <v>1670.058</v>
      </c>
      <c r="E34" s="138">
        <f t="shared" si="0"/>
        <v>66.746253147356214</v>
      </c>
    </row>
    <row r="35" spans="1:5" s="6" customFormat="1" ht="28.8" x14ac:dyDescent="0.3">
      <c r="A35" s="24" t="s">
        <v>61</v>
      </c>
      <c r="B35" s="10" t="s">
        <v>47</v>
      </c>
      <c r="C35" s="15">
        <f>'[6]3.11.'!$C$20</f>
        <v>144008.80000000002</v>
      </c>
      <c r="D35" s="17">
        <f>'[6]3.11.'!$D$20</f>
        <v>77444.532000000007</v>
      </c>
      <c r="E35" s="17">
        <f t="shared" si="0"/>
        <v>53.777638588752907</v>
      </c>
    </row>
    <row r="36" spans="1:5" s="6" customFormat="1" ht="43.2" x14ac:dyDescent="0.3">
      <c r="A36" s="24" t="s">
        <v>72</v>
      </c>
      <c r="B36" s="10" t="s">
        <v>48</v>
      </c>
      <c r="C36" s="15">
        <f>'[6]3.12.'!$C$20</f>
        <v>380226.8</v>
      </c>
      <c r="D36" s="17">
        <f>'[6]3.12.'!$D$20</f>
        <v>220764.65399999998</v>
      </c>
      <c r="E36" s="17">
        <f t="shared" si="0"/>
        <v>58.06130814555943</v>
      </c>
    </row>
    <row r="37" spans="1:5" s="6" customFormat="1" ht="45.25" customHeight="1" x14ac:dyDescent="0.3">
      <c r="A37" s="24" t="s">
        <v>73</v>
      </c>
      <c r="B37" s="10" t="s">
        <v>49</v>
      </c>
      <c r="C37" s="15">
        <f>'[3]3.13'!$C$20</f>
        <v>8117.7999999999993</v>
      </c>
      <c r="D37" s="15">
        <f>'[3]3.13'!$C$20</f>
        <v>8117.7999999999993</v>
      </c>
      <c r="E37" s="17">
        <f t="shared" si="0"/>
        <v>100</v>
      </c>
    </row>
    <row r="38" spans="1:5" s="6" customFormat="1" ht="28.8" x14ac:dyDescent="0.3">
      <c r="A38" s="175" t="s">
        <v>63</v>
      </c>
      <c r="B38" s="22" t="s">
        <v>54</v>
      </c>
      <c r="C38" s="15">
        <f>'[7]3.14.'!$C$20</f>
        <v>4259.5000000000009</v>
      </c>
      <c r="D38" s="17">
        <f>'[7]3.14.'!$D$20</f>
        <v>2186.1000000000004</v>
      </c>
      <c r="E38" s="17">
        <f t="shared" si="0"/>
        <v>51.322925225965491</v>
      </c>
    </row>
    <row r="39" spans="1:5" s="6" customFormat="1" ht="43.2" x14ac:dyDescent="0.3">
      <c r="A39" s="175" t="s">
        <v>74</v>
      </c>
      <c r="B39" s="22" t="s">
        <v>56</v>
      </c>
      <c r="C39" s="15">
        <f>'[7]3.15'!$C$20</f>
        <v>4052.3999999999992</v>
      </c>
      <c r="D39" s="17">
        <f>'[7]3.15'!$D$20</f>
        <v>1993.7</v>
      </c>
      <c r="E39" s="17">
        <f t="shared" si="0"/>
        <v>49.198006119830232</v>
      </c>
    </row>
    <row r="40" spans="1:5" s="6" customFormat="1" ht="57.6" x14ac:dyDescent="0.3">
      <c r="A40" s="175" t="s">
        <v>75</v>
      </c>
      <c r="B40" s="22" t="s">
        <v>58</v>
      </c>
      <c r="C40" s="15">
        <f>'[7]3.16'!$C$18</f>
        <v>7794.5000000000009</v>
      </c>
      <c r="D40" s="17">
        <f>'[7]3.16'!$D$18</f>
        <v>4341.2999999999993</v>
      </c>
      <c r="E40" s="17">
        <f t="shared" si="0"/>
        <v>55.696965809224444</v>
      </c>
    </row>
    <row r="41" spans="1:5" s="6" customFormat="1" ht="43.2" x14ac:dyDescent="0.3">
      <c r="A41" s="175" t="s">
        <v>76</v>
      </c>
      <c r="B41" s="22" t="s">
        <v>60</v>
      </c>
      <c r="C41" s="15">
        <f>'[7]3.17'!$C$18</f>
        <v>0</v>
      </c>
      <c r="D41" s="17">
        <v>0</v>
      </c>
      <c r="E41" s="17">
        <v>0</v>
      </c>
    </row>
    <row r="42" spans="1:5" s="6" customFormat="1" ht="50.25" customHeight="1" x14ac:dyDescent="0.3">
      <c r="A42" s="175" t="s">
        <v>77</v>
      </c>
      <c r="B42" s="22" t="s">
        <v>62</v>
      </c>
      <c r="C42" s="15">
        <f>'[7]3.18'!$C$19</f>
        <v>13887.9</v>
      </c>
      <c r="D42" s="17">
        <f>'[7]3.18'!$D$19</f>
        <v>6943.9000000000005</v>
      </c>
      <c r="E42" s="17">
        <f t="shared" si="0"/>
        <v>49.999639974366175</v>
      </c>
    </row>
    <row r="43" spans="1:5" s="6" customFormat="1" ht="44.3" customHeight="1" x14ac:dyDescent="0.3">
      <c r="A43" s="175" t="s">
        <v>78</v>
      </c>
      <c r="B43" s="22" t="s">
        <v>64</v>
      </c>
      <c r="C43" s="15">
        <f>'[7]3.19'!$C$20</f>
        <v>3814.0000000000009</v>
      </c>
      <c r="D43" s="17">
        <f>'[7]3.19'!$D$20</f>
        <v>1867.9000000000003</v>
      </c>
      <c r="E43" s="17">
        <f t="shared" si="0"/>
        <v>48.974829575249082</v>
      </c>
    </row>
    <row r="44" spans="1:5" s="6" customFormat="1" ht="28.8" x14ac:dyDescent="0.3">
      <c r="A44" s="24" t="s">
        <v>79</v>
      </c>
      <c r="B44" s="21" t="s">
        <v>40</v>
      </c>
      <c r="C44" s="15">
        <f>'[4]3.20'!$C$20</f>
        <v>80995.199999999997</v>
      </c>
      <c r="D44" s="17">
        <f>'[4]3.20'!$D$20</f>
        <v>60381.899999999994</v>
      </c>
      <c r="E44" s="17">
        <f t="shared" si="0"/>
        <v>74.54997333175298</v>
      </c>
    </row>
    <row r="45" spans="1:5" s="6" customFormat="1" ht="72" x14ac:dyDescent="0.3">
      <c r="A45" s="24" t="s">
        <v>80</v>
      </c>
      <c r="B45" s="21" t="s">
        <v>41</v>
      </c>
      <c r="C45" s="15">
        <f>'[4]3.21'!$C$20</f>
        <v>220072.2</v>
      </c>
      <c r="D45" s="17">
        <f>'[4]3.21'!$D$20</f>
        <v>157160.20000000001</v>
      </c>
      <c r="E45" s="17">
        <f t="shared" si="0"/>
        <v>71.413018091335474</v>
      </c>
    </row>
    <row r="46" spans="1:5" s="6" customFormat="1" ht="57.6" x14ac:dyDescent="0.3">
      <c r="A46" s="24" t="s">
        <v>81</v>
      </c>
      <c r="B46" s="21" t="s">
        <v>42</v>
      </c>
      <c r="C46" s="15">
        <f>'[4]3.22'!$C$20</f>
        <v>225725.59999999998</v>
      </c>
      <c r="D46" s="17">
        <f>'[4]3.22'!$D$20</f>
        <v>140483.9</v>
      </c>
      <c r="E46" s="17">
        <f t="shared" si="0"/>
        <v>62.236582824455887</v>
      </c>
    </row>
    <row r="47" spans="1:5" s="6" customFormat="1" ht="86.4" x14ac:dyDescent="0.3">
      <c r="A47" s="24" t="s">
        <v>82</v>
      </c>
      <c r="B47" s="21" t="s">
        <v>43</v>
      </c>
      <c r="C47" s="15">
        <f>'[4]3.23'!$C$20</f>
        <v>535563.19999999995</v>
      </c>
      <c r="D47" s="17">
        <f>'[4]3.23'!$D$20</f>
        <v>348530.6</v>
      </c>
      <c r="E47" s="17">
        <f t="shared" si="0"/>
        <v>65.07739889521909</v>
      </c>
    </row>
    <row r="48" spans="1:5" s="6" customFormat="1" ht="72" x14ac:dyDescent="0.3">
      <c r="A48" s="24" t="s">
        <v>83</v>
      </c>
      <c r="B48" s="21" t="s">
        <v>44</v>
      </c>
      <c r="C48" s="15">
        <f>'[4]3.24'!$C$20</f>
        <v>49690.5</v>
      </c>
      <c r="D48" s="17">
        <f>'[4]3.24'!$D$20</f>
        <v>28450.300000000003</v>
      </c>
      <c r="E48" s="17">
        <f t="shared" si="0"/>
        <v>57.255008502631291</v>
      </c>
    </row>
    <row r="49" spans="1:5" s="6" customFormat="1" ht="52.45" customHeight="1" x14ac:dyDescent="0.3">
      <c r="A49" s="24" t="s">
        <v>84</v>
      </c>
      <c r="B49" s="21" t="s">
        <v>45</v>
      </c>
      <c r="C49" s="15">
        <f>'[4]3.25'!$C$20</f>
        <v>115000</v>
      </c>
      <c r="D49" s="17">
        <f>'[4]3.25'!$D$20</f>
        <v>64.300000000000011</v>
      </c>
      <c r="E49" s="17">
        <f t="shared" si="0"/>
        <v>5.5913043478260878E-2</v>
      </c>
    </row>
    <row r="50" spans="1:5" s="6" customFormat="1" ht="54.8" customHeight="1" x14ac:dyDescent="0.3">
      <c r="A50" s="24" t="s">
        <v>85</v>
      </c>
      <c r="B50" s="21" t="s">
        <v>37</v>
      </c>
      <c r="C50" s="15">
        <f>'[4]3.26'!$C$16</f>
        <v>46315.8</v>
      </c>
      <c r="D50" s="17">
        <f>'[4]3.26'!$D$16</f>
        <v>10311.359999999999</v>
      </c>
      <c r="E50" s="17">
        <f t="shared" si="0"/>
        <v>22.263158576554865</v>
      </c>
    </row>
    <row r="51" spans="1:5" s="6" customFormat="1" ht="40.549999999999997" customHeight="1" x14ac:dyDescent="0.3">
      <c r="A51" s="24" t="s">
        <v>86</v>
      </c>
      <c r="B51" s="21" t="s">
        <v>46</v>
      </c>
      <c r="C51" s="15">
        <f>'[4]3.27'!$C$20</f>
        <v>267777.90000000002</v>
      </c>
      <c r="D51" s="17">
        <f>'[4]3.27'!$D$20</f>
        <v>205012.1</v>
      </c>
      <c r="E51" s="17">
        <f t="shared" si="0"/>
        <v>76.560500325082842</v>
      </c>
    </row>
    <row r="52" spans="1:5" s="28" customFormat="1" ht="53.25" customHeight="1" x14ac:dyDescent="0.3">
      <c r="A52" s="24" t="s">
        <v>87</v>
      </c>
      <c r="B52" s="21" t="s">
        <v>30</v>
      </c>
      <c r="C52" s="144" t="s">
        <v>31</v>
      </c>
      <c r="D52" s="145"/>
      <c r="E52" s="146"/>
    </row>
    <row r="53" spans="1:5" s="6" customFormat="1" ht="38.200000000000003" customHeight="1" x14ac:dyDescent="0.3">
      <c r="A53" s="24" t="s">
        <v>101</v>
      </c>
      <c r="B53" s="21" t="s">
        <v>100</v>
      </c>
      <c r="C53" s="27">
        <f>'[6]3.29'!$C$20</f>
        <v>98126.563999999984</v>
      </c>
      <c r="D53" s="27">
        <f>'[6]3.29'!$D$20</f>
        <v>98033.152000000002</v>
      </c>
      <c r="E53" s="17">
        <f t="shared" si="0"/>
        <v>99.904804574630802</v>
      </c>
    </row>
    <row r="54" spans="1:5" s="6" customFormat="1" ht="38.200000000000003" customHeight="1" x14ac:dyDescent="0.3">
      <c r="A54" s="24" t="s">
        <v>102</v>
      </c>
      <c r="B54" s="21" t="s">
        <v>103</v>
      </c>
      <c r="C54" s="27">
        <f>'[6]3.30'!$C$20</f>
        <v>90500</v>
      </c>
      <c r="D54" s="27">
        <f>'[6]3.30'!$D$20</f>
        <v>18000</v>
      </c>
      <c r="E54" s="17">
        <f t="shared" si="0"/>
        <v>19.88950276243094</v>
      </c>
    </row>
    <row r="55" spans="1:5" s="6" customFormat="1" ht="23.5" customHeight="1" x14ac:dyDescent="0.3">
      <c r="A55" s="26" t="s">
        <v>15</v>
      </c>
      <c r="B55" s="9" t="s">
        <v>16</v>
      </c>
      <c r="C55" s="19">
        <f>C56+C57</f>
        <v>22490</v>
      </c>
      <c r="D55" s="16">
        <f>D56+D57</f>
        <v>1795.7</v>
      </c>
      <c r="E55" s="16">
        <f t="shared" si="0"/>
        <v>7.9844375277901296</v>
      </c>
    </row>
    <row r="56" spans="1:5" s="6" customFormat="1" ht="27.25" customHeight="1" x14ac:dyDescent="0.3">
      <c r="A56" s="24" t="s">
        <v>17</v>
      </c>
      <c r="B56" s="10" t="s">
        <v>28</v>
      </c>
      <c r="C56" s="15">
        <f>'[2]п 4.1'!$C$8</f>
        <v>19490</v>
      </c>
      <c r="D56" s="17">
        <f>'[2]п 4.1'!$D$8</f>
        <v>1390</v>
      </c>
      <c r="E56" s="17">
        <f t="shared" si="0"/>
        <v>7.1318624935864552</v>
      </c>
    </row>
    <row r="57" spans="1:5" s="6" customFormat="1" ht="36.799999999999997" customHeight="1" x14ac:dyDescent="0.3">
      <c r="A57" s="24" t="s">
        <v>95</v>
      </c>
      <c r="B57" s="11" t="s">
        <v>224</v>
      </c>
      <c r="C57" s="15">
        <f>'[3]4.2'!$C$20</f>
        <v>3000</v>
      </c>
      <c r="D57" s="15">
        <f>'[3]4.2'!$D$20</f>
        <v>405.7</v>
      </c>
      <c r="E57" s="15">
        <f t="shared" si="0"/>
        <v>13.523333333333332</v>
      </c>
    </row>
    <row r="58" spans="1:5" ht="24.75" customHeight="1" x14ac:dyDescent="0.3">
      <c r="A58" s="26"/>
      <c r="B58" s="9" t="s">
        <v>18</v>
      </c>
      <c r="C58" s="19">
        <f>C6+C11+C24+C55</f>
        <v>9496505.6659999993</v>
      </c>
      <c r="D58" s="16">
        <f>D6+D11+D24+D55</f>
        <v>5615135.9459999995</v>
      </c>
      <c r="E58" s="16">
        <f>D58/C58*100</f>
        <v>59.128443066207716</v>
      </c>
    </row>
    <row r="59" spans="1:5" ht="15.05" customHeight="1" x14ac:dyDescent="0.3"/>
    <row r="60" spans="1:5" ht="15.05" customHeight="1" x14ac:dyDescent="0.3"/>
    <row r="61" spans="1:5" ht="15.05" customHeight="1" x14ac:dyDescent="0.3"/>
    <row r="62" spans="1:5" ht="15.05" customHeight="1" x14ac:dyDescent="0.3"/>
    <row r="63" spans="1:5" ht="15.05" customHeight="1" x14ac:dyDescent="0.3"/>
    <row r="64" spans="1:5" s="6" customFormat="1" ht="15.05" customHeight="1" x14ac:dyDescent="0.3">
      <c r="A64" s="12"/>
      <c r="B64" s="2"/>
      <c r="C64" s="13"/>
      <c r="D64" s="3"/>
      <c r="E64" s="1"/>
    </row>
  </sheetData>
  <mergeCells count="4">
    <mergeCell ref="A1:E1"/>
    <mergeCell ref="A2:E2"/>
    <mergeCell ref="A3:E3"/>
    <mergeCell ref="C52:E52"/>
  </mergeCells>
  <phoneticPr fontId="6" type="noConversion"/>
  <pageMargins left="0.39370078740157483" right="0.39370078740157483" top="0.59055118110236227" bottom="0.59055118110236227" header="0.35433070866141736" footer="0.23622047244094491"/>
  <pageSetup paperSize="9" scale="75" fitToHeight="2" orientation="portrait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97" zoomScaleNormal="97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45.5546875" style="2" customWidth="1"/>
    <col min="3" max="3" width="18" style="3" customWidth="1"/>
    <col min="4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97.55" customHeight="1" x14ac:dyDescent="0.3">
      <c r="A2" s="147" t="s">
        <v>188</v>
      </c>
      <c r="B2" s="152"/>
      <c r="C2" s="152"/>
      <c r="D2" s="152"/>
      <c r="E2" s="152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32" t="s">
        <v>144</v>
      </c>
      <c r="B6" s="127" t="s">
        <v>114</v>
      </c>
      <c r="C6" s="129">
        <v>10800</v>
      </c>
      <c r="D6" s="129">
        <v>0</v>
      </c>
      <c r="E6" s="134">
        <f t="shared" ref="E6:E18" si="0">D6/C6*100</f>
        <v>0</v>
      </c>
    </row>
    <row r="7" spans="1:5" ht="15.05" customHeight="1" x14ac:dyDescent="0.3">
      <c r="A7" s="32" t="s">
        <v>9</v>
      </c>
      <c r="B7" s="127" t="s">
        <v>120</v>
      </c>
      <c r="C7" s="129">
        <v>6000</v>
      </c>
      <c r="D7" s="129">
        <v>0</v>
      </c>
      <c r="E7" s="134"/>
    </row>
    <row r="8" spans="1:5" ht="15.05" customHeight="1" x14ac:dyDescent="0.3">
      <c r="A8" s="32" t="s">
        <v>12</v>
      </c>
      <c r="B8" s="127" t="s">
        <v>189</v>
      </c>
      <c r="C8" s="129">
        <v>6500</v>
      </c>
      <c r="D8" s="129">
        <v>0</v>
      </c>
      <c r="E8" s="135">
        <f t="shared" si="0"/>
        <v>0</v>
      </c>
    </row>
    <row r="9" spans="1:5" ht="15.05" customHeight="1" x14ac:dyDescent="0.3">
      <c r="A9" s="32" t="s">
        <v>15</v>
      </c>
      <c r="B9" s="127" t="s">
        <v>190</v>
      </c>
      <c r="C9" s="128">
        <v>6000</v>
      </c>
      <c r="D9" s="129">
        <v>0</v>
      </c>
      <c r="E9" s="135">
        <f t="shared" si="0"/>
        <v>0</v>
      </c>
    </row>
    <row r="10" spans="1:5" ht="15.05" customHeight="1" x14ac:dyDescent="0.3">
      <c r="A10" s="32" t="s">
        <v>145</v>
      </c>
      <c r="B10" s="127" t="s">
        <v>191</v>
      </c>
      <c r="C10" s="129">
        <v>8160</v>
      </c>
      <c r="D10" s="129">
        <v>0</v>
      </c>
      <c r="E10" s="135">
        <f t="shared" si="0"/>
        <v>0</v>
      </c>
    </row>
    <row r="11" spans="1:5" ht="15.05" customHeight="1" x14ac:dyDescent="0.3">
      <c r="A11" s="32" t="s">
        <v>146</v>
      </c>
      <c r="B11" s="127" t="s">
        <v>192</v>
      </c>
      <c r="C11" s="129">
        <v>3600</v>
      </c>
      <c r="D11" s="129">
        <v>0</v>
      </c>
      <c r="E11" s="135">
        <f t="shared" si="0"/>
        <v>0</v>
      </c>
    </row>
    <row r="12" spans="1:5" s="6" customFormat="1" ht="15.05" customHeight="1" x14ac:dyDescent="0.3">
      <c r="A12" s="32" t="s">
        <v>147</v>
      </c>
      <c r="B12" s="133" t="s">
        <v>193</v>
      </c>
      <c r="C12" s="128">
        <v>2500</v>
      </c>
      <c r="D12" s="129">
        <v>0</v>
      </c>
      <c r="E12" s="134">
        <f t="shared" si="0"/>
        <v>0</v>
      </c>
    </row>
    <row r="13" spans="1:5" s="6" customFormat="1" ht="15.05" customHeight="1" x14ac:dyDescent="0.3">
      <c r="A13" s="32" t="s">
        <v>148</v>
      </c>
      <c r="B13" s="133" t="s">
        <v>194</v>
      </c>
      <c r="C13" s="128">
        <v>4000</v>
      </c>
      <c r="D13" s="129">
        <v>0</v>
      </c>
      <c r="E13" s="134">
        <f t="shared" si="0"/>
        <v>0</v>
      </c>
    </row>
    <row r="14" spans="1:5" s="6" customFormat="1" ht="15.05" customHeight="1" x14ac:dyDescent="0.3">
      <c r="A14" s="32" t="s">
        <v>149</v>
      </c>
      <c r="B14" s="133" t="s">
        <v>195</v>
      </c>
      <c r="C14" s="128">
        <v>5960</v>
      </c>
      <c r="D14" s="129">
        <v>0</v>
      </c>
      <c r="E14" s="134">
        <f t="shared" si="0"/>
        <v>0</v>
      </c>
    </row>
    <row r="15" spans="1:5" s="6" customFormat="1" ht="15.05" customHeight="1" x14ac:dyDescent="0.3">
      <c r="A15" s="32" t="s">
        <v>150</v>
      </c>
      <c r="B15" s="133" t="s">
        <v>196</v>
      </c>
      <c r="C15" s="128">
        <v>4800</v>
      </c>
      <c r="D15" s="129">
        <v>0</v>
      </c>
      <c r="E15" s="134">
        <f t="shared" si="0"/>
        <v>0</v>
      </c>
    </row>
    <row r="16" spans="1:5" s="6" customFormat="1" ht="15.05" customHeight="1" x14ac:dyDescent="0.3">
      <c r="A16" s="32" t="s">
        <v>151</v>
      </c>
      <c r="B16" s="133" t="s">
        <v>197</v>
      </c>
      <c r="C16" s="128">
        <v>8600</v>
      </c>
      <c r="D16" s="129">
        <v>0</v>
      </c>
      <c r="E16" s="134">
        <f t="shared" si="0"/>
        <v>0</v>
      </c>
    </row>
    <row r="17" spans="1:5" s="6" customFormat="1" ht="15.05" customHeight="1" x14ac:dyDescent="0.3">
      <c r="A17" s="32" t="s">
        <v>152</v>
      </c>
      <c r="B17" s="133" t="s">
        <v>198</v>
      </c>
      <c r="C17" s="128">
        <v>3543.7</v>
      </c>
      <c r="D17" s="129">
        <v>0</v>
      </c>
      <c r="E17" s="134">
        <f t="shared" si="0"/>
        <v>0</v>
      </c>
    </row>
    <row r="18" spans="1:5" s="6" customFormat="1" ht="15.05" customHeight="1" x14ac:dyDescent="0.3">
      <c r="A18" s="29"/>
      <c r="B18" s="9" t="s">
        <v>18</v>
      </c>
      <c r="C18" s="31">
        <f>C6+C7+C8+C9+C10+C11+C12+C13+C14+C15+C16+C17</f>
        <v>70463.7</v>
      </c>
      <c r="D18" s="31">
        <f>D6+D7+D8+D9+D10+D11+D12+D13+D14+D15+D16+D17</f>
        <v>0</v>
      </c>
      <c r="E18" s="136">
        <f t="shared" si="0"/>
        <v>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4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30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33.65" customHeight="1" x14ac:dyDescent="0.3">
      <c r="A2" s="147" t="s">
        <v>199</v>
      </c>
      <c r="B2" s="147"/>
      <c r="C2" s="147"/>
      <c r="D2" s="147"/>
      <c r="E2" s="147"/>
    </row>
    <row r="3" spans="1:5" ht="41.95" customHeight="1" x14ac:dyDescent="0.3">
      <c r="A3" s="147"/>
      <c r="B3" s="147"/>
      <c r="C3" s="147"/>
      <c r="D3" s="147"/>
      <c r="E3" s="147"/>
    </row>
    <row r="4" spans="1:5" x14ac:dyDescent="0.3">
      <c r="B4" s="2" t="s">
        <v>1</v>
      </c>
      <c r="E4" s="3" t="s">
        <v>3</v>
      </c>
    </row>
    <row r="5" spans="1:5" ht="143.25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118813.12699999999</v>
      </c>
      <c r="D6" s="31">
        <f>D7+D8</f>
        <v>82048.126999999993</v>
      </c>
      <c r="E6" s="31">
        <f t="shared" ref="E6:E22" si="0">D6/C6*100</f>
        <v>69.056449461177806</v>
      </c>
    </row>
    <row r="7" spans="1:5" ht="15.05" customHeight="1" x14ac:dyDescent="0.3">
      <c r="A7" s="32"/>
      <c r="B7" s="8" t="s">
        <v>114</v>
      </c>
      <c r="C7" s="33">
        <v>94913.126999999993</v>
      </c>
      <c r="D7" s="34">
        <v>68788.126999999993</v>
      </c>
      <c r="E7" s="34">
        <f t="shared" si="0"/>
        <v>72.474829535434012</v>
      </c>
    </row>
    <row r="8" spans="1:5" ht="15.05" customHeight="1" x14ac:dyDescent="0.3">
      <c r="A8" s="32"/>
      <c r="B8" s="8" t="s">
        <v>120</v>
      </c>
      <c r="C8" s="33">
        <v>23900</v>
      </c>
      <c r="D8" s="34">
        <v>13260</v>
      </c>
      <c r="E8" s="34">
        <f t="shared" si="0"/>
        <v>55.48117154811716</v>
      </c>
    </row>
    <row r="9" spans="1:5" ht="15.05" customHeight="1" x14ac:dyDescent="0.3">
      <c r="A9" s="32"/>
      <c r="B9" s="30" t="s">
        <v>121</v>
      </c>
      <c r="C9" s="31">
        <f>SUM(C10:C20)</f>
        <v>141150.83499999999</v>
      </c>
      <c r="D9" s="31">
        <f>SUM(D10:D20)</f>
        <v>39512.578999999998</v>
      </c>
      <c r="E9" s="31">
        <f t="shared" si="0"/>
        <v>27.993159941278421</v>
      </c>
    </row>
    <row r="10" spans="1:5" s="6" customFormat="1" ht="15.05" customHeight="1" x14ac:dyDescent="0.3">
      <c r="A10" s="29"/>
      <c r="B10" s="8" t="s">
        <v>122</v>
      </c>
      <c r="C10" s="33">
        <v>15988</v>
      </c>
      <c r="D10" s="34">
        <v>5009</v>
      </c>
      <c r="E10" s="33">
        <f t="shared" si="0"/>
        <v>31.329747310482865</v>
      </c>
    </row>
    <row r="11" spans="1:5" ht="15.05" customHeight="1" x14ac:dyDescent="0.3">
      <c r="A11" s="32"/>
      <c r="B11" s="7" t="s">
        <v>123</v>
      </c>
      <c r="C11" s="33">
        <v>9690</v>
      </c>
      <c r="D11" s="34">
        <v>2280</v>
      </c>
      <c r="E11" s="34">
        <f t="shared" si="0"/>
        <v>23.52941176470588</v>
      </c>
    </row>
    <row r="12" spans="1:5" ht="15.05" customHeight="1" x14ac:dyDescent="0.3">
      <c r="A12" s="32"/>
      <c r="B12" s="7" t="s">
        <v>124</v>
      </c>
      <c r="C12" s="33">
        <v>31079</v>
      </c>
      <c r="D12" s="34">
        <v>12114</v>
      </c>
      <c r="E12" s="34">
        <f t="shared" si="0"/>
        <v>38.978088098072654</v>
      </c>
    </row>
    <row r="13" spans="1:5" ht="15.05" customHeight="1" x14ac:dyDescent="0.3">
      <c r="A13" s="32"/>
      <c r="B13" s="7" t="s">
        <v>125</v>
      </c>
      <c r="C13" s="33">
        <v>209</v>
      </c>
      <c r="D13" s="34">
        <v>0</v>
      </c>
      <c r="E13" s="34">
        <f t="shared" si="0"/>
        <v>0</v>
      </c>
    </row>
    <row r="14" spans="1:5" s="6" customFormat="1" ht="15.05" customHeight="1" x14ac:dyDescent="0.3">
      <c r="A14" s="29"/>
      <c r="B14" s="7" t="s">
        <v>126</v>
      </c>
      <c r="C14" s="33">
        <v>0</v>
      </c>
      <c r="D14" s="34">
        <v>0</v>
      </c>
      <c r="E14" s="34">
        <v>0</v>
      </c>
    </row>
    <row r="15" spans="1:5" ht="15.05" customHeight="1" x14ac:dyDescent="0.3">
      <c r="A15" s="32"/>
      <c r="B15" s="7" t="s">
        <v>127</v>
      </c>
      <c r="C15" s="33">
        <v>10240</v>
      </c>
      <c r="D15" s="34">
        <v>0</v>
      </c>
      <c r="E15" s="34">
        <f t="shared" si="0"/>
        <v>0</v>
      </c>
    </row>
    <row r="16" spans="1:5" s="6" customFormat="1" ht="15.05" customHeight="1" x14ac:dyDescent="0.3">
      <c r="A16" s="32"/>
      <c r="B16" s="7" t="s">
        <v>128</v>
      </c>
      <c r="C16" s="33">
        <v>7220</v>
      </c>
      <c r="D16" s="34">
        <v>3800</v>
      </c>
      <c r="E16" s="34">
        <f t="shared" si="0"/>
        <v>52.631578947368418</v>
      </c>
    </row>
    <row r="17" spans="1:5" ht="15.05" customHeight="1" x14ac:dyDescent="0.3">
      <c r="A17" s="32"/>
      <c r="B17" s="7" t="s">
        <v>129</v>
      </c>
      <c r="C17" s="33">
        <v>6365</v>
      </c>
      <c r="D17" s="34">
        <v>0</v>
      </c>
      <c r="E17" s="34">
        <f t="shared" si="0"/>
        <v>0</v>
      </c>
    </row>
    <row r="18" spans="1:5" s="6" customFormat="1" ht="15.05" customHeight="1" x14ac:dyDescent="0.3">
      <c r="A18" s="29"/>
      <c r="B18" s="7" t="s">
        <v>117</v>
      </c>
      <c r="C18" s="33">
        <v>6715</v>
      </c>
      <c r="D18" s="34">
        <v>3715</v>
      </c>
      <c r="E18" s="34">
        <f t="shared" si="0"/>
        <v>55.323901712583769</v>
      </c>
    </row>
    <row r="19" spans="1:5" ht="15.05" customHeight="1" x14ac:dyDescent="0.3">
      <c r="A19" s="32"/>
      <c r="B19" s="8" t="s">
        <v>200</v>
      </c>
      <c r="C19" s="33">
        <v>35062.834999999999</v>
      </c>
      <c r="D19" s="34">
        <v>12594.579</v>
      </c>
      <c r="E19" s="34">
        <f>D19/C19*100</f>
        <v>35.920024721332432</v>
      </c>
    </row>
    <row r="20" spans="1:5" ht="15.05" customHeight="1" x14ac:dyDescent="0.3">
      <c r="A20" s="32"/>
      <c r="B20" s="7" t="s">
        <v>130</v>
      </c>
      <c r="C20" s="33">
        <v>18582</v>
      </c>
      <c r="D20" s="34">
        <v>0</v>
      </c>
      <c r="E20" s="34">
        <f t="shared" si="0"/>
        <v>0</v>
      </c>
    </row>
    <row r="21" spans="1:5" ht="15.05" customHeight="1" x14ac:dyDescent="0.3">
      <c r="A21" s="32"/>
      <c r="B21" s="10" t="s">
        <v>201</v>
      </c>
      <c r="C21" s="33">
        <v>0</v>
      </c>
      <c r="D21" s="34">
        <v>0</v>
      </c>
      <c r="E21" s="34" t="e">
        <f t="shared" si="0"/>
        <v>#DIV/0!</v>
      </c>
    </row>
    <row r="22" spans="1:5" s="6" customFormat="1" ht="15.05" customHeight="1" x14ac:dyDescent="0.3">
      <c r="A22" s="29"/>
      <c r="B22" s="9" t="s">
        <v>18</v>
      </c>
      <c r="C22" s="31">
        <f>C21+C9+C6</f>
        <v>259963.962</v>
      </c>
      <c r="D22" s="31">
        <f>D6+D9+D21</f>
        <v>121560.70599999999</v>
      </c>
      <c r="E22" s="31">
        <f t="shared" si="0"/>
        <v>46.760599071035855</v>
      </c>
    </row>
  </sheetData>
  <mergeCells count="2">
    <mergeCell ref="A1:E1"/>
    <mergeCell ref="A2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topLeftCell="A4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30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73.900000000000006" customHeight="1" x14ac:dyDescent="0.3">
      <c r="A2" s="147" t="s">
        <v>202</v>
      </c>
      <c r="B2" s="155"/>
      <c r="C2" s="155"/>
      <c r="D2" s="155"/>
      <c r="E2" s="155"/>
    </row>
    <row r="3" spans="1:5" ht="29.15" customHeight="1" x14ac:dyDescent="0.3">
      <c r="A3" s="156" t="s">
        <v>203</v>
      </c>
      <c r="B3" s="155"/>
      <c r="C3" s="155"/>
      <c r="D3" s="155"/>
      <c r="E3" s="155"/>
    </row>
    <row r="4" spans="1:5" x14ac:dyDescent="0.3">
      <c r="B4" s="2" t="s">
        <v>1</v>
      </c>
      <c r="E4" s="3" t="s">
        <v>3</v>
      </c>
    </row>
    <row r="5" spans="1:5" ht="150.75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87247.89</v>
      </c>
      <c r="D6" s="31">
        <f>D7+D8</f>
        <v>55897.89</v>
      </c>
      <c r="E6" s="31">
        <f>D6/C6*100</f>
        <v>64.067898948616403</v>
      </c>
    </row>
    <row r="7" spans="1:5" ht="15.05" customHeight="1" x14ac:dyDescent="0.3">
      <c r="A7" s="32"/>
      <c r="B7" s="8" t="s">
        <v>114</v>
      </c>
      <c r="C7" s="34">
        <v>66544.62</v>
      </c>
      <c r="D7" s="34">
        <v>39944.620000000003</v>
      </c>
      <c r="E7" s="34">
        <f>D7/C7*100</f>
        <v>60.026821101390325</v>
      </c>
    </row>
    <row r="8" spans="1:5" ht="15.05" customHeight="1" x14ac:dyDescent="0.3">
      <c r="A8" s="32"/>
      <c r="B8" s="8" t="s">
        <v>120</v>
      </c>
      <c r="C8" s="34">
        <v>20703.27</v>
      </c>
      <c r="D8" s="34">
        <v>15953.27</v>
      </c>
      <c r="E8" s="34">
        <f>D8/C8*100</f>
        <v>77.056764462811913</v>
      </c>
    </row>
    <row r="9" spans="1:5" ht="15.05" customHeight="1" x14ac:dyDescent="0.3">
      <c r="A9" s="32"/>
      <c r="B9" s="30" t="s">
        <v>121</v>
      </c>
      <c r="C9" s="31">
        <f>SUM(C10:C19)</f>
        <v>77721.81</v>
      </c>
      <c r="D9" s="31">
        <f>SUM(D10:D19)</f>
        <v>53021.810000000005</v>
      </c>
      <c r="E9" s="31">
        <f>D9/C9*100</f>
        <v>68.219988700726347</v>
      </c>
    </row>
    <row r="10" spans="1:5" ht="15.05" customHeight="1" x14ac:dyDescent="0.3">
      <c r="A10" s="32"/>
      <c r="B10" s="7" t="s">
        <v>123</v>
      </c>
      <c r="C10" s="34">
        <v>5131.05</v>
      </c>
      <c r="D10" s="34">
        <v>2281.0500000000002</v>
      </c>
      <c r="E10" s="34">
        <f t="shared" ref="E10:E19" si="0">D10/C10*100</f>
        <v>44.455813137661885</v>
      </c>
    </row>
    <row r="11" spans="1:5" ht="15.05" customHeight="1" x14ac:dyDescent="0.3">
      <c r="A11" s="32"/>
      <c r="B11" s="7" t="s">
        <v>124</v>
      </c>
      <c r="C11" s="34">
        <v>4169.55</v>
      </c>
      <c r="D11" s="34">
        <v>1319.55</v>
      </c>
      <c r="E11" s="34">
        <f t="shared" si="0"/>
        <v>31.647300068352695</v>
      </c>
    </row>
    <row r="12" spans="1:5" ht="15.05" customHeight="1" x14ac:dyDescent="0.3">
      <c r="A12" s="32"/>
      <c r="B12" s="7" t="s">
        <v>125</v>
      </c>
      <c r="C12" s="34">
        <v>7750</v>
      </c>
      <c r="D12" s="34">
        <v>4900</v>
      </c>
      <c r="E12" s="34">
        <f t="shared" si="0"/>
        <v>63.225806451612897</v>
      </c>
    </row>
    <row r="13" spans="1:5" s="6" customFormat="1" ht="15.05" customHeight="1" x14ac:dyDescent="0.3">
      <c r="A13" s="29"/>
      <c r="B13" s="7" t="s">
        <v>126</v>
      </c>
      <c r="C13" s="34">
        <v>11075.1</v>
      </c>
      <c r="D13" s="34">
        <v>8225.1</v>
      </c>
      <c r="E13" s="34">
        <f t="shared" si="0"/>
        <v>74.266598044261457</v>
      </c>
    </row>
    <row r="14" spans="1:5" s="6" customFormat="1" ht="15.05" customHeight="1" x14ac:dyDescent="0.3">
      <c r="A14" s="29"/>
      <c r="B14" s="7" t="s">
        <v>204</v>
      </c>
      <c r="C14" s="34">
        <v>1833</v>
      </c>
      <c r="D14" s="34">
        <v>1833</v>
      </c>
      <c r="E14" s="34">
        <f t="shared" si="0"/>
        <v>100</v>
      </c>
    </row>
    <row r="15" spans="1:5" ht="15.05" customHeight="1" x14ac:dyDescent="0.3">
      <c r="A15" s="32"/>
      <c r="B15" s="7" t="s">
        <v>127</v>
      </c>
      <c r="C15" s="34">
        <v>4197.1000000000004</v>
      </c>
      <c r="D15" s="34">
        <v>4197.1000000000004</v>
      </c>
      <c r="E15" s="34">
        <f t="shared" si="0"/>
        <v>100</v>
      </c>
    </row>
    <row r="16" spans="1:5" s="6" customFormat="1" ht="15.05" customHeight="1" x14ac:dyDescent="0.3">
      <c r="A16" s="32"/>
      <c r="B16" s="7" t="s">
        <v>128</v>
      </c>
      <c r="C16" s="34">
        <v>7592.4</v>
      </c>
      <c r="D16" s="34">
        <v>4742.3999999999996</v>
      </c>
      <c r="E16" s="34">
        <f t="shared" si="0"/>
        <v>62.462462462462462</v>
      </c>
    </row>
    <row r="17" spans="1:5" ht="15.05" customHeight="1" x14ac:dyDescent="0.3">
      <c r="A17" s="32"/>
      <c r="B17" s="7" t="s">
        <v>129</v>
      </c>
      <c r="C17" s="34">
        <v>4267</v>
      </c>
      <c r="D17" s="34">
        <v>1417</v>
      </c>
      <c r="E17" s="34">
        <f t="shared" si="0"/>
        <v>33.208343098195456</v>
      </c>
    </row>
    <row r="18" spans="1:5" s="6" customFormat="1" ht="15.05" customHeight="1" x14ac:dyDescent="0.3">
      <c r="A18" s="29"/>
      <c r="B18" s="8" t="s">
        <v>200</v>
      </c>
      <c r="C18" s="34">
        <v>26017.13</v>
      </c>
      <c r="D18" s="34">
        <v>21267.13</v>
      </c>
      <c r="E18" s="34">
        <f t="shared" si="0"/>
        <v>81.742797918140852</v>
      </c>
    </row>
    <row r="19" spans="1:5" ht="15.05" customHeight="1" x14ac:dyDescent="0.3">
      <c r="A19" s="32"/>
      <c r="B19" s="7" t="s">
        <v>130</v>
      </c>
      <c r="C19" s="34">
        <v>5689.48</v>
      </c>
      <c r="D19" s="34">
        <v>2839.48</v>
      </c>
      <c r="E19" s="34">
        <f t="shared" si="0"/>
        <v>49.907548668771142</v>
      </c>
    </row>
    <row r="20" spans="1:5" ht="15.05" customHeight="1" x14ac:dyDescent="0.3">
      <c r="A20" s="32"/>
      <c r="B20" s="10" t="s">
        <v>201</v>
      </c>
      <c r="C20" s="34">
        <v>0</v>
      </c>
      <c r="D20" s="34">
        <v>0</v>
      </c>
      <c r="E20" s="34">
        <v>0</v>
      </c>
    </row>
    <row r="21" spans="1:5" s="6" customFormat="1" ht="15.05" customHeight="1" x14ac:dyDescent="0.3">
      <c r="A21" s="29"/>
      <c r="B21" s="9" t="s">
        <v>18</v>
      </c>
      <c r="C21" s="31">
        <f>C6+C9+C20</f>
        <v>164969.70000000001</v>
      </c>
      <c r="D21" s="31">
        <f>D6+D9+D20</f>
        <v>108919.70000000001</v>
      </c>
      <c r="E21" s="31">
        <f>E6+E9+E20</f>
        <v>132.28788764934274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83" zoomScaleNormal="83" workbookViewId="0">
      <selection activeCell="B15" sqref="B15"/>
    </sheetView>
  </sheetViews>
  <sheetFormatPr defaultRowHeight="15.05" x14ac:dyDescent="0.3"/>
  <cols>
    <col min="2" max="2" width="34.5546875" customWidth="1"/>
    <col min="3" max="3" width="28.88671875" customWidth="1"/>
    <col min="4" max="4" width="25.109375" customWidth="1"/>
    <col min="5" max="5" width="25" customWidth="1"/>
  </cols>
  <sheetData>
    <row r="1" spans="1:5" ht="15.65" x14ac:dyDescent="0.3">
      <c r="A1" s="140" t="s">
        <v>0</v>
      </c>
      <c r="B1" s="141"/>
      <c r="C1" s="141"/>
      <c r="D1" s="141"/>
      <c r="E1" s="141"/>
    </row>
    <row r="2" spans="1:5" ht="59.5" customHeight="1" x14ac:dyDescent="0.3">
      <c r="A2" s="147" t="s">
        <v>110</v>
      </c>
      <c r="B2" s="157"/>
      <c r="C2" s="157"/>
      <c r="D2" s="157"/>
      <c r="E2" s="157"/>
    </row>
    <row r="3" spans="1:5" x14ac:dyDescent="0.3">
      <c r="A3" s="156" t="s">
        <v>111</v>
      </c>
      <c r="B3" s="157"/>
      <c r="C3" s="157"/>
      <c r="D3" s="157"/>
      <c r="E3" s="157"/>
    </row>
    <row r="4" spans="1:5" ht="15.65" x14ac:dyDescent="0.3">
      <c r="A4" s="1"/>
      <c r="B4" s="2" t="s">
        <v>1</v>
      </c>
      <c r="C4" s="3"/>
      <c r="D4" s="3"/>
      <c r="E4" s="3" t="s">
        <v>3</v>
      </c>
    </row>
    <row r="5" spans="1:5" ht="154.5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x14ac:dyDescent="0.3">
      <c r="A6" s="29"/>
      <c r="B6" s="30" t="s">
        <v>113</v>
      </c>
      <c r="C6" s="31">
        <f>C7</f>
        <v>3026.3</v>
      </c>
      <c r="D6" s="31">
        <f t="shared" ref="D6:E6" si="0">D7</f>
        <v>0</v>
      </c>
      <c r="E6" s="31">
        <f t="shared" si="0"/>
        <v>0</v>
      </c>
    </row>
    <row r="7" spans="1:5" x14ac:dyDescent="0.3">
      <c r="A7" s="32"/>
      <c r="B7" s="8" t="s">
        <v>114</v>
      </c>
      <c r="C7" s="33">
        <v>3026.3</v>
      </c>
      <c r="D7" s="34">
        <v>0</v>
      </c>
      <c r="E7" s="34">
        <f t="shared" ref="E7" si="1">D7/C7*100</f>
        <v>0</v>
      </c>
    </row>
    <row r="8" spans="1:5" x14ac:dyDescent="0.3">
      <c r="A8" s="29"/>
      <c r="B8" s="9" t="s">
        <v>18</v>
      </c>
      <c r="C8" s="31">
        <f>C6</f>
        <v>3026.3</v>
      </c>
      <c r="D8" s="31">
        <f t="shared" ref="D8:E8" si="2">D6</f>
        <v>0</v>
      </c>
      <c r="E8" s="31">
        <f t="shared" si="2"/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B15" sqref="B15"/>
    </sheetView>
  </sheetViews>
  <sheetFormatPr defaultRowHeight="15.05" x14ac:dyDescent="0.3"/>
  <cols>
    <col min="1" max="1" width="9" customWidth="1"/>
    <col min="2" max="2" width="29.44140625" customWidth="1"/>
    <col min="3" max="3" width="27.109375" customWidth="1"/>
    <col min="4" max="4" width="21.5546875" customWidth="1"/>
    <col min="5" max="5" width="21.44140625" customWidth="1"/>
  </cols>
  <sheetData>
    <row r="2" spans="1:10" x14ac:dyDescent="0.3">
      <c r="A2" s="158" t="s">
        <v>0</v>
      </c>
      <c r="B2" s="158"/>
      <c r="C2" s="158"/>
      <c r="D2" s="158"/>
      <c r="E2" s="158"/>
      <c r="F2" s="35"/>
      <c r="G2" s="35"/>
      <c r="H2" s="35"/>
      <c r="I2" s="35"/>
      <c r="J2" s="35"/>
    </row>
    <row r="3" spans="1:10" ht="34.450000000000003" customHeight="1" x14ac:dyDescent="0.3">
      <c r="A3" s="159" t="s">
        <v>115</v>
      </c>
      <c r="B3" s="160"/>
      <c r="C3" s="160"/>
      <c r="D3" s="160"/>
      <c r="E3" s="160"/>
    </row>
    <row r="5" spans="1:10" ht="15.65" x14ac:dyDescent="0.3">
      <c r="A5" s="1"/>
      <c r="B5" s="2" t="s">
        <v>1</v>
      </c>
      <c r="C5" s="3"/>
      <c r="D5" s="3"/>
      <c r="E5" s="3" t="s">
        <v>3</v>
      </c>
    </row>
    <row r="6" spans="1:10" ht="101.3" customHeight="1" x14ac:dyDescent="0.3">
      <c r="A6" s="4" t="s">
        <v>4</v>
      </c>
      <c r="B6" s="4" t="s">
        <v>116</v>
      </c>
      <c r="C6" s="5" t="s">
        <v>106</v>
      </c>
      <c r="D6" s="5" t="s">
        <v>107</v>
      </c>
      <c r="E6" s="5" t="s">
        <v>108</v>
      </c>
    </row>
    <row r="7" spans="1:10" x14ac:dyDescent="0.3">
      <c r="A7" s="32"/>
      <c r="B7" s="8" t="s">
        <v>117</v>
      </c>
      <c r="C7" s="33">
        <v>6268.2</v>
      </c>
      <c r="D7" s="33">
        <v>0</v>
      </c>
      <c r="E7" s="34">
        <f t="shared" ref="E7" si="0">D7/C7*100</f>
        <v>0</v>
      </c>
    </row>
    <row r="8" spans="1:10" x14ac:dyDescent="0.3">
      <c r="A8" s="29"/>
      <c r="B8" s="9" t="s">
        <v>18</v>
      </c>
      <c r="C8" s="31">
        <f>C7</f>
        <v>6268.2</v>
      </c>
      <c r="D8" s="31">
        <f t="shared" ref="D8:E8" si="1">D7</f>
        <v>0</v>
      </c>
      <c r="E8" s="31">
        <f t="shared" si="1"/>
        <v>0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topLeftCell="A4" workbookViewId="0">
      <selection activeCell="B15" sqref="B15"/>
    </sheetView>
  </sheetViews>
  <sheetFormatPr defaultRowHeight="15.05" x14ac:dyDescent="0.3"/>
  <cols>
    <col min="1" max="1" width="5.5546875" customWidth="1"/>
    <col min="2" max="2" width="34.109375" customWidth="1"/>
    <col min="3" max="3" width="29.109375" customWidth="1"/>
    <col min="4" max="4" width="21.33203125" customWidth="1"/>
    <col min="5" max="5" width="21.109375" customWidth="1"/>
  </cols>
  <sheetData>
    <row r="2" spans="1:9" x14ac:dyDescent="0.3">
      <c r="A2" s="158" t="s">
        <v>0</v>
      </c>
      <c r="B2" s="158"/>
      <c r="C2" s="158"/>
      <c r="D2" s="158"/>
      <c r="E2" s="158"/>
      <c r="F2" s="35"/>
      <c r="G2" s="35"/>
      <c r="H2" s="35"/>
      <c r="I2" s="35"/>
    </row>
    <row r="3" spans="1:9" x14ac:dyDescent="0.3">
      <c r="A3" s="158" t="s">
        <v>118</v>
      </c>
      <c r="B3" s="158"/>
      <c r="C3" s="158"/>
      <c r="D3" s="158"/>
      <c r="E3" s="158"/>
      <c r="F3" s="35"/>
      <c r="G3" s="35"/>
      <c r="H3" s="35"/>
      <c r="I3" s="35"/>
    </row>
    <row r="5" spans="1:9" ht="15.65" x14ac:dyDescent="0.3">
      <c r="A5" s="1"/>
      <c r="B5" s="2" t="s">
        <v>1</v>
      </c>
      <c r="C5" s="3"/>
      <c r="D5" s="3"/>
      <c r="E5" s="3" t="s">
        <v>3</v>
      </c>
    </row>
    <row r="6" spans="1:9" ht="69.05" customHeight="1" x14ac:dyDescent="0.3">
      <c r="A6" s="36"/>
      <c r="B6" s="4" t="s">
        <v>119</v>
      </c>
      <c r="C6" s="5" t="s">
        <v>106</v>
      </c>
      <c r="D6" s="5" t="s">
        <v>107</v>
      </c>
      <c r="E6" s="5" t="s">
        <v>108</v>
      </c>
    </row>
    <row r="7" spans="1:9" x14ac:dyDescent="0.3">
      <c r="B7" s="37" t="s">
        <v>113</v>
      </c>
      <c r="C7" s="38">
        <f>C8+C9</f>
        <v>0</v>
      </c>
      <c r="D7" s="38">
        <f>D8+D9</f>
        <v>0</v>
      </c>
      <c r="E7" s="34">
        <v>0</v>
      </c>
    </row>
    <row r="8" spans="1:9" x14ac:dyDescent="0.3">
      <c r="B8" s="39" t="s">
        <v>114</v>
      </c>
      <c r="C8" s="36">
        <v>0</v>
      </c>
      <c r="D8" s="36">
        <v>0</v>
      </c>
      <c r="E8" s="34">
        <v>0</v>
      </c>
    </row>
    <row r="9" spans="1:9" x14ac:dyDescent="0.3">
      <c r="B9" s="39" t="s">
        <v>120</v>
      </c>
      <c r="C9" s="36">
        <v>0</v>
      </c>
      <c r="D9" s="36">
        <v>0</v>
      </c>
      <c r="E9" s="34">
        <v>0</v>
      </c>
    </row>
    <row r="10" spans="1:9" x14ac:dyDescent="0.3">
      <c r="B10" s="37" t="s">
        <v>121</v>
      </c>
      <c r="C10" s="38">
        <f>C11+C12+C13+C14+C15+C16+C17+C18+C19+C20</f>
        <v>0</v>
      </c>
      <c r="D10" s="38">
        <f>D11+D12+D13+D14+D15+D16+D17+D18+D19+D20</f>
        <v>0</v>
      </c>
      <c r="E10" s="34">
        <v>0</v>
      </c>
    </row>
    <row r="11" spans="1:9" x14ac:dyDescent="0.3">
      <c r="B11" s="39" t="s">
        <v>122</v>
      </c>
      <c r="C11" s="36">
        <v>0</v>
      </c>
      <c r="D11" s="36">
        <v>0</v>
      </c>
      <c r="E11" s="34">
        <v>0</v>
      </c>
    </row>
    <row r="12" spans="1:9" x14ac:dyDescent="0.3">
      <c r="B12" s="40" t="s">
        <v>123</v>
      </c>
      <c r="C12" s="36">
        <v>0</v>
      </c>
      <c r="D12" s="36">
        <v>0</v>
      </c>
      <c r="E12" s="34">
        <v>0</v>
      </c>
    </row>
    <row r="13" spans="1:9" x14ac:dyDescent="0.3">
      <c r="B13" s="40" t="s">
        <v>124</v>
      </c>
      <c r="C13" s="36">
        <v>0</v>
      </c>
      <c r="D13" s="36">
        <v>0</v>
      </c>
      <c r="E13" s="34">
        <v>0</v>
      </c>
    </row>
    <row r="14" spans="1:9" x14ac:dyDescent="0.3">
      <c r="B14" s="40" t="s">
        <v>125</v>
      </c>
      <c r="C14" s="36">
        <v>0</v>
      </c>
      <c r="D14" s="36">
        <v>0</v>
      </c>
      <c r="E14" s="34">
        <v>0</v>
      </c>
    </row>
    <row r="15" spans="1:9" x14ac:dyDescent="0.3">
      <c r="B15" s="40" t="s">
        <v>126</v>
      </c>
      <c r="C15" s="36">
        <v>0</v>
      </c>
      <c r="D15" s="36">
        <v>0</v>
      </c>
      <c r="E15" s="34">
        <v>0</v>
      </c>
    </row>
    <row r="16" spans="1:9" x14ac:dyDescent="0.3">
      <c r="B16" s="40" t="s">
        <v>127</v>
      </c>
      <c r="C16" s="36">
        <v>0</v>
      </c>
      <c r="D16" s="36">
        <v>0</v>
      </c>
      <c r="E16" s="34">
        <v>0</v>
      </c>
    </row>
    <row r="17" spans="2:5" x14ac:dyDescent="0.3">
      <c r="B17" s="40" t="s">
        <v>128</v>
      </c>
      <c r="C17" s="36">
        <v>0</v>
      </c>
      <c r="D17" s="36">
        <v>0</v>
      </c>
      <c r="E17" s="34">
        <v>0</v>
      </c>
    </row>
    <row r="18" spans="2:5" x14ac:dyDescent="0.3">
      <c r="B18" s="40" t="s">
        <v>129</v>
      </c>
      <c r="C18" s="36">
        <v>0</v>
      </c>
      <c r="D18" s="36">
        <v>0</v>
      </c>
      <c r="E18" s="34">
        <v>0</v>
      </c>
    </row>
    <row r="19" spans="2:5" x14ac:dyDescent="0.3">
      <c r="B19" s="40" t="s">
        <v>117</v>
      </c>
      <c r="C19" s="36">
        <v>0</v>
      </c>
      <c r="D19" s="36">
        <v>0</v>
      </c>
      <c r="E19" s="34">
        <v>0</v>
      </c>
    </row>
    <row r="20" spans="2:5" x14ac:dyDescent="0.3">
      <c r="B20" s="40" t="s">
        <v>130</v>
      </c>
      <c r="C20" s="36">
        <v>0</v>
      </c>
      <c r="D20" s="36">
        <v>0</v>
      </c>
      <c r="E20" s="34">
        <v>0</v>
      </c>
    </row>
    <row r="21" spans="2:5" ht="15.65" x14ac:dyDescent="0.3">
      <c r="B21" s="41" t="s">
        <v>131</v>
      </c>
      <c r="C21" s="42">
        <v>103777.7</v>
      </c>
      <c r="D21" s="42">
        <v>103394</v>
      </c>
      <c r="E21" s="34">
        <f>D21/C21*100</f>
        <v>99.630267388851365</v>
      </c>
    </row>
    <row r="22" spans="2:5" x14ac:dyDescent="0.3">
      <c r="B22" s="9" t="s">
        <v>18</v>
      </c>
      <c r="C22" s="42">
        <f>C21</f>
        <v>103777.7</v>
      </c>
      <c r="D22" s="42">
        <f t="shared" ref="D22:E22" si="0">D21</f>
        <v>103394</v>
      </c>
      <c r="E22" s="43">
        <f t="shared" si="0"/>
        <v>99.630267388851365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topLeftCell="A7" workbookViewId="0">
      <selection activeCell="B15" sqref="B15"/>
    </sheetView>
  </sheetViews>
  <sheetFormatPr defaultRowHeight="15.05" x14ac:dyDescent="0.3"/>
  <cols>
    <col min="1" max="1" width="43.44140625" customWidth="1"/>
    <col min="2" max="2" width="20.6640625" customWidth="1"/>
    <col min="3" max="3" width="18" customWidth="1"/>
    <col min="4" max="4" width="20.5546875" customWidth="1"/>
  </cols>
  <sheetData>
    <row r="2" spans="1:4" x14ac:dyDescent="0.3">
      <c r="A2" s="158" t="s">
        <v>0</v>
      </c>
      <c r="B2" s="158"/>
      <c r="C2" s="158"/>
      <c r="D2" s="158"/>
    </row>
    <row r="3" spans="1:4" ht="53.25" customHeight="1" x14ac:dyDescent="0.3">
      <c r="A3" s="159" t="s">
        <v>132</v>
      </c>
      <c r="B3" s="159"/>
      <c r="C3" s="159"/>
      <c r="D3" s="159"/>
    </row>
    <row r="5" spans="1:4" ht="15.65" x14ac:dyDescent="0.3">
      <c r="D5" s="3" t="s">
        <v>3</v>
      </c>
    </row>
    <row r="6" spans="1:4" ht="149.94999999999999" customHeight="1" x14ac:dyDescent="0.3">
      <c r="A6" s="4" t="s">
        <v>133</v>
      </c>
      <c r="B6" s="5" t="s">
        <v>106</v>
      </c>
      <c r="C6" s="5" t="s">
        <v>107</v>
      </c>
      <c r="D6" s="5" t="s">
        <v>108</v>
      </c>
    </row>
    <row r="7" spans="1:4" x14ac:dyDescent="0.3">
      <c r="A7" s="37" t="s">
        <v>113</v>
      </c>
      <c r="B7" s="38">
        <f>B8+B9</f>
        <v>0</v>
      </c>
      <c r="C7" s="38">
        <f>C8+C9</f>
        <v>0</v>
      </c>
      <c r="D7" s="34">
        <v>0</v>
      </c>
    </row>
    <row r="8" spans="1:4" x14ac:dyDescent="0.3">
      <c r="A8" s="39" t="s">
        <v>114</v>
      </c>
      <c r="B8" s="36">
        <v>0</v>
      </c>
      <c r="C8" s="36">
        <v>0</v>
      </c>
      <c r="D8" s="34">
        <v>0</v>
      </c>
    </row>
    <row r="9" spans="1:4" x14ac:dyDescent="0.3">
      <c r="A9" s="39" t="s">
        <v>120</v>
      </c>
      <c r="B9" s="36">
        <v>0</v>
      </c>
      <c r="C9" s="36">
        <v>0</v>
      </c>
      <c r="D9" s="34">
        <v>0</v>
      </c>
    </row>
    <row r="10" spans="1:4" x14ac:dyDescent="0.3">
      <c r="A10" s="37" t="s">
        <v>121</v>
      </c>
      <c r="B10" s="38">
        <f>B11+B12+B13+B14+B15+B16+B17+B18+B19+B20</f>
        <v>0</v>
      </c>
      <c r="C10" s="38">
        <f>C11+C12+C13+C14+C15+C16+C17+C18+C19+C20</f>
        <v>0</v>
      </c>
      <c r="D10" s="34">
        <v>0</v>
      </c>
    </row>
    <row r="11" spans="1:4" x14ac:dyDescent="0.3">
      <c r="A11" s="39" t="s">
        <v>122</v>
      </c>
      <c r="B11" s="36">
        <v>0</v>
      </c>
      <c r="C11" s="36">
        <v>0</v>
      </c>
      <c r="D11" s="34">
        <v>0</v>
      </c>
    </row>
    <row r="12" spans="1:4" x14ac:dyDescent="0.3">
      <c r="A12" s="40" t="s">
        <v>123</v>
      </c>
      <c r="B12" s="36">
        <v>0</v>
      </c>
      <c r="C12" s="36">
        <v>0</v>
      </c>
      <c r="D12" s="34">
        <v>0</v>
      </c>
    </row>
    <row r="13" spans="1:4" x14ac:dyDescent="0.3">
      <c r="A13" s="40" t="s">
        <v>124</v>
      </c>
      <c r="B13" s="36">
        <v>0</v>
      </c>
      <c r="C13" s="36">
        <v>0</v>
      </c>
      <c r="D13" s="34">
        <v>0</v>
      </c>
    </row>
    <row r="14" spans="1:4" x14ac:dyDescent="0.3">
      <c r="A14" s="40" t="s">
        <v>125</v>
      </c>
      <c r="B14" s="36">
        <v>0</v>
      </c>
      <c r="C14" s="36">
        <v>0</v>
      </c>
      <c r="D14" s="34">
        <v>0</v>
      </c>
    </row>
    <row r="15" spans="1:4" x14ac:dyDescent="0.3">
      <c r="A15" s="40" t="s">
        <v>126</v>
      </c>
      <c r="B15" s="36">
        <v>0</v>
      </c>
      <c r="C15" s="36">
        <v>0</v>
      </c>
      <c r="D15" s="34">
        <v>0</v>
      </c>
    </row>
    <row r="16" spans="1:4" x14ac:dyDescent="0.3">
      <c r="A16" s="40" t="s">
        <v>127</v>
      </c>
      <c r="B16" s="36">
        <v>0</v>
      </c>
      <c r="C16" s="36">
        <v>0</v>
      </c>
      <c r="D16" s="34">
        <v>0</v>
      </c>
    </row>
    <row r="17" spans="1:4" x14ac:dyDescent="0.3">
      <c r="A17" s="40" t="s">
        <v>128</v>
      </c>
      <c r="B17" s="36">
        <v>0</v>
      </c>
      <c r="C17" s="36">
        <v>0</v>
      </c>
      <c r="D17" s="34">
        <v>0</v>
      </c>
    </row>
    <row r="18" spans="1:4" x14ac:dyDescent="0.3">
      <c r="A18" s="40" t="s">
        <v>129</v>
      </c>
      <c r="B18" s="36">
        <v>0</v>
      </c>
      <c r="C18" s="36">
        <v>0</v>
      </c>
      <c r="D18" s="34">
        <v>0</v>
      </c>
    </row>
    <row r="19" spans="1:4" x14ac:dyDescent="0.3">
      <c r="A19" s="40" t="s">
        <v>117</v>
      </c>
      <c r="B19" s="36">
        <v>0</v>
      </c>
      <c r="C19" s="36">
        <v>0</v>
      </c>
      <c r="D19" s="34">
        <v>0</v>
      </c>
    </row>
    <row r="20" spans="1:4" x14ac:dyDescent="0.3">
      <c r="A20" s="40" t="s">
        <v>130</v>
      </c>
      <c r="B20" s="36">
        <v>0</v>
      </c>
      <c r="C20" s="36">
        <v>0</v>
      </c>
      <c r="D20" s="34">
        <v>0</v>
      </c>
    </row>
    <row r="21" spans="1:4" ht="15.65" x14ac:dyDescent="0.3">
      <c r="A21" s="41" t="s">
        <v>131</v>
      </c>
      <c r="B21" s="42">
        <v>526315.80000000005</v>
      </c>
      <c r="C21" s="42">
        <v>526315.80000000005</v>
      </c>
      <c r="D21" s="34">
        <f>C21/B21*100</f>
        <v>100</v>
      </c>
    </row>
    <row r="22" spans="1:4" x14ac:dyDescent="0.3">
      <c r="A22" s="38" t="s">
        <v>134</v>
      </c>
      <c r="B22" s="44">
        <f>B21</f>
        <v>526315.80000000005</v>
      </c>
      <c r="C22" s="44">
        <f t="shared" ref="C22:D22" si="0">C21</f>
        <v>526315.80000000005</v>
      </c>
      <c r="D22" s="44">
        <f t="shared" si="0"/>
        <v>100</v>
      </c>
    </row>
  </sheetData>
  <mergeCells count="2">
    <mergeCell ref="A2:D2"/>
    <mergeCell ref="A3:D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ht="34.299999999999997" customHeight="1" x14ac:dyDescent="0.3">
      <c r="A2" s="147" t="s">
        <v>167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99"/>
      <c r="B6" s="30" t="s">
        <v>113</v>
      </c>
      <c r="C6" s="31">
        <f>C7</f>
        <v>1000</v>
      </c>
      <c r="D6" s="31">
        <f>D7</f>
        <v>0</v>
      </c>
      <c r="E6" s="31">
        <f>D6/C6*100</f>
        <v>0</v>
      </c>
    </row>
    <row r="7" spans="1:5" s="100" customFormat="1" ht="15.05" customHeight="1" x14ac:dyDescent="0.25">
      <c r="A7" s="101" t="s">
        <v>144</v>
      </c>
      <c r="B7" s="8" t="s">
        <v>114</v>
      </c>
      <c r="C7" s="33">
        <v>1000</v>
      </c>
      <c r="D7" s="34">
        <v>0</v>
      </c>
      <c r="E7" s="34">
        <f>D7/C7*100</f>
        <v>0</v>
      </c>
    </row>
    <row r="8" spans="1:5" s="100" customFormat="1" ht="15.05" customHeight="1" x14ac:dyDescent="0.25">
      <c r="A8" s="102"/>
      <c r="B8" s="103" t="s">
        <v>159</v>
      </c>
      <c r="C8" s="31">
        <f>C6</f>
        <v>1000</v>
      </c>
      <c r="D8" s="31">
        <f>D6</f>
        <v>0</v>
      </c>
      <c r="E8" s="31">
        <f>D8/C8*100</f>
        <v>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ht="35.4" customHeight="1" x14ac:dyDescent="0.3">
      <c r="A2" s="147" t="s">
        <v>168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102"/>
      <c r="B6" s="30" t="s">
        <v>121</v>
      </c>
      <c r="C6" s="31">
        <f>SUM(C7:C16)</f>
        <v>21711.600000000002</v>
      </c>
      <c r="D6" s="31">
        <f>SUM(D7:D16)</f>
        <v>10855.754000000001</v>
      </c>
      <c r="E6" s="31">
        <f t="shared" ref="E6:E17" si="0">D6/C6*100</f>
        <v>49.999788131689968</v>
      </c>
    </row>
    <row r="7" spans="1:5" s="104" customFormat="1" ht="15.05" customHeight="1" x14ac:dyDescent="0.25">
      <c r="A7" s="101" t="s">
        <v>12</v>
      </c>
      <c r="B7" s="8" t="s">
        <v>122</v>
      </c>
      <c r="C7" s="33">
        <v>1246.5</v>
      </c>
      <c r="D7" s="33">
        <v>623.25</v>
      </c>
      <c r="E7" s="34">
        <f t="shared" si="0"/>
        <v>50</v>
      </c>
    </row>
    <row r="8" spans="1:5" s="100" customFormat="1" ht="15.05" customHeight="1" x14ac:dyDescent="0.25">
      <c r="A8" s="101" t="s">
        <v>15</v>
      </c>
      <c r="B8" s="7" t="s">
        <v>123</v>
      </c>
      <c r="C8" s="33">
        <v>1118.5</v>
      </c>
      <c r="D8" s="33">
        <v>559.23199999999997</v>
      </c>
      <c r="E8" s="34">
        <f t="shared" si="0"/>
        <v>49.998390701832804</v>
      </c>
    </row>
    <row r="9" spans="1:5" s="100" customFormat="1" ht="15.05" customHeight="1" x14ac:dyDescent="0.25">
      <c r="A9" s="101" t="s">
        <v>145</v>
      </c>
      <c r="B9" s="7" t="s">
        <v>124</v>
      </c>
      <c r="C9" s="33">
        <v>3437.6</v>
      </c>
      <c r="D9" s="33">
        <v>1718.788</v>
      </c>
      <c r="E9" s="34">
        <f t="shared" si="0"/>
        <v>49.999650919245987</v>
      </c>
    </row>
    <row r="10" spans="1:5" s="100" customFormat="1" ht="15.05" customHeight="1" x14ac:dyDescent="0.25">
      <c r="A10" s="101" t="s">
        <v>146</v>
      </c>
      <c r="B10" s="7" t="s">
        <v>125</v>
      </c>
      <c r="C10" s="33">
        <v>2263.6999999999998</v>
      </c>
      <c r="D10" s="33">
        <v>1131.848</v>
      </c>
      <c r="E10" s="34">
        <f t="shared" si="0"/>
        <v>49.999911649070114</v>
      </c>
    </row>
    <row r="11" spans="1:5" s="104" customFormat="1" ht="15.05" customHeight="1" x14ac:dyDescent="0.25">
      <c r="A11" s="101" t="s">
        <v>147</v>
      </c>
      <c r="B11" s="7" t="s">
        <v>126</v>
      </c>
      <c r="C11" s="33">
        <v>3104.7</v>
      </c>
      <c r="D11" s="33">
        <v>1552.35</v>
      </c>
      <c r="E11" s="34">
        <f t="shared" si="0"/>
        <v>50</v>
      </c>
    </row>
    <row r="12" spans="1:5" s="100" customFormat="1" ht="15.05" customHeight="1" x14ac:dyDescent="0.25">
      <c r="A12" s="101" t="s">
        <v>148</v>
      </c>
      <c r="B12" s="7" t="s">
        <v>127</v>
      </c>
      <c r="C12" s="33">
        <v>1106.9000000000001</v>
      </c>
      <c r="D12" s="33">
        <v>553.44799999999998</v>
      </c>
      <c r="E12" s="34">
        <f t="shared" si="0"/>
        <v>49.999819315204618</v>
      </c>
    </row>
    <row r="13" spans="1:5" s="104" customFormat="1" ht="15.05" customHeight="1" x14ac:dyDescent="0.25">
      <c r="A13" s="101" t="s">
        <v>149</v>
      </c>
      <c r="B13" s="7" t="s">
        <v>128</v>
      </c>
      <c r="C13" s="33">
        <v>2054.1999999999998</v>
      </c>
      <c r="D13" s="33">
        <v>1027.0920000000001</v>
      </c>
      <c r="E13" s="34">
        <f t="shared" si="0"/>
        <v>49.999610553986962</v>
      </c>
    </row>
    <row r="14" spans="1:5" s="100" customFormat="1" ht="15.05" customHeight="1" x14ac:dyDescent="0.25">
      <c r="A14" s="101" t="s">
        <v>150</v>
      </c>
      <c r="B14" s="7" t="s">
        <v>129</v>
      </c>
      <c r="C14" s="33">
        <v>1618.7</v>
      </c>
      <c r="D14" s="33">
        <v>809.34799999999996</v>
      </c>
      <c r="E14" s="34">
        <f t="shared" si="0"/>
        <v>49.999876444060043</v>
      </c>
    </row>
    <row r="15" spans="1:5" s="104" customFormat="1" ht="15.05" customHeight="1" x14ac:dyDescent="0.25">
      <c r="A15" s="101" t="s">
        <v>151</v>
      </c>
      <c r="B15" s="7" t="s">
        <v>117</v>
      </c>
      <c r="C15" s="33">
        <v>3567.9</v>
      </c>
      <c r="D15" s="33">
        <v>1783.95</v>
      </c>
      <c r="E15" s="34">
        <f t="shared" si="0"/>
        <v>50</v>
      </c>
    </row>
    <row r="16" spans="1:5" s="100" customFormat="1" ht="15.05" customHeight="1" x14ac:dyDescent="0.25">
      <c r="A16" s="101" t="s">
        <v>152</v>
      </c>
      <c r="B16" s="7" t="s">
        <v>130</v>
      </c>
      <c r="C16" s="33">
        <v>2192.9</v>
      </c>
      <c r="D16" s="33">
        <v>1096.4480000000001</v>
      </c>
      <c r="E16" s="34">
        <f t="shared" si="0"/>
        <v>49.99990879657075</v>
      </c>
    </row>
    <row r="17" spans="1:5" s="100" customFormat="1" ht="15.05" customHeight="1" x14ac:dyDescent="0.25">
      <c r="A17" s="102"/>
      <c r="B17" s="103" t="s">
        <v>159</v>
      </c>
      <c r="C17" s="31">
        <f>C6</f>
        <v>21711.600000000002</v>
      </c>
      <c r="D17" s="31">
        <f>D6</f>
        <v>10855.754000000001</v>
      </c>
      <c r="E17" s="31">
        <f t="shared" si="0"/>
        <v>49.999788131689968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50" t="s">
        <v>137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31.5" customHeight="1" x14ac:dyDescent="0.3">
      <c r="A5" s="4" t="s">
        <v>4</v>
      </c>
      <c r="B5" s="4" t="s">
        <v>112</v>
      </c>
      <c r="C5" s="5" t="s">
        <v>106</v>
      </c>
      <c r="D5" s="59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55">
        <f>C7+C8</f>
        <v>12677.140000000001</v>
      </c>
      <c r="D6" s="60">
        <f>D7+D8</f>
        <v>1868.74</v>
      </c>
      <c r="E6" s="61">
        <f t="shared" ref="E6:E20" si="0">D6/C6*100</f>
        <v>14.741022028627906</v>
      </c>
    </row>
    <row r="7" spans="1:5" ht="15.05" customHeight="1" x14ac:dyDescent="0.3">
      <c r="A7" s="32"/>
      <c r="B7" s="39" t="s">
        <v>114</v>
      </c>
      <c r="C7" s="56">
        <v>9669.5400000000009</v>
      </c>
      <c r="D7" s="62">
        <v>1260.96</v>
      </c>
      <c r="E7" s="63">
        <f t="shared" si="0"/>
        <v>13.040537605718574</v>
      </c>
    </row>
    <row r="8" spans="1:5" ht="15.05" customHeight="1" x14ac:dyDescent="0.3">
      <c r="A8" s="32"/>
      <c r="B8" s="39" t="s">
        <v>120</v>
      </c>
      <c r="C8" s="57">
        <v>3007.6</v>
      </c>
      <c r="D8" s="64">
        <v>607.78</v>
      </c>
      <c r="E8" s="63">
        <f t="shared" si="0"/>
        <v>20.208139380236734</v>
      </c>
    </row>
    <row r="9" spans="1:5" ht="15.05" customHeight="1" x14ac:dyDescent="0.3">
      <c r="A9" s="32"/>
      <c r="B9" s="37" t="s">
        <v>121</v>
      </c>
      <c r="C9" s="55">
        <f>SUM(C10:C19)</f>
        <v>18974.239999999998</v>
      </c>
      <c r="D9" s="60">
        <f>D10+D11+D12+D13+D14+D15+D16+D17+D18+D19</f>
        <v>3992.5099999999998</v>
      </c>
      <c r="E9" s="63">
        <f t="shared" si="0"/>
        <v>21.041738694145327</v>
      </c>
    </row>
    <row r="10" spans="1:5" s="6" customFormat="1" ht="15.05" customHeight="1" x14ac:dyDescent="0.3">
      <c r="A10" s="29"/>
      <c r="B10" s="39" t="s">
        <v>122</v>
      </c>
      <c r="C10" s="65">
        <v>836.24</v>
      </c>
      <c r="D10" s="62">
        <v>455.47</v>
      </c>
      <c r="E10" s="61">
        <f t="shared" si="0"/>
        <v>54.466421123122558</v>
      </c>
    </row>
    <row r="11" spans="1:5" ht="15.05" customHeight="1" x14ac:dyDescent="0.3">
      <c r="A11" s="32"/>
      <c r="B11" s="40" t="s">
        <v>123</v>
      </c>
      <c r="C11" s="65">
        <v>924.71</v>
      </c>
      <c r="D11" s="62">
        <v>299.51</v>
      </c>
      <c r="E11" s="63">
        <f t="shared" si="0"/>
        <v>32.38961404115885</v>
      </c>
    </row>
    <row r="12" spans="1:5" ht="15.05" customHeight="1" x14ac:dyDescent="0.3">
      <c r="A12" s="32"/>
      <c r="B12" s="40" t="s">
        <v>124</v>
      </c>
      <c r="C12" s="65">
        <v>3364.46</v>
      </c>
      <c r="D12" s="62">
        <v>768.63</v>
      </c>
      <c r="E12" s="63">
        <f t="shared" si="0"/>
        <v>22.845568085220215</v>
      </c>
    </row>
    <row r="13" spans="1:5" ht="15.05" customHeight="1" x14ac:dyDescent="0.3">
      <c r="A13" s="32"/>
      <c r="B13" s="40" t="s">
        <v>125</v>
      </c>
      <c r="C13" s="65">
        <v>1246.4000000000001</v>
      </c>
      <c r="D13" s="62">
        <v>322.2</v>
      </c>
      <c r="E13" s="63">
        <f t="shared" si="0"/>
        <v>25.850449293966619</v>
      </c>
    </row>
    <row r="14" spans="1:5" s="6" customFormat="1" ht="15.05" customHeight="1" x14ac:dyDescent="0.3">
      <c r="A14" s="29"/>
      <c r="B14" s="40" t="s">
        <v>126</v>
      </c>
      <c r="C14" s="57">
        <v>2899.57</v>
      </c>
      <c r="D14" s="62">
        <v>830.88</v>
      </c>
      <c r="E14" s="63">
        <f t="shared" si="0"/>
        <v>28.65528336960308</v>
      </c>
    </row>
    <row r="15" spans="1:5" ht="15.05" customHeight="1" x14ac:dyDescent="0.3">
      <c r="A15" s="32"/>
      <c r="B15" s="40" t="s">
        <v>127</v>
      </c>
      <c r="C15" s="57">
        <v>1238.4000000000001</v>
      </c>
      <c r="D15" s="62">
        <v>220.37</v>
      </c>
      <c r="E15" s="63">
        <f t="shared" si="0"/>
        <v>17.79473514211886</v>
      </c>
    </row>
    <row r="16" spans="1:5" s="6" customFormat="1" ht="15.05" customHeight="1" x14ac:dyDescent="0.3">
      <c r="A16" s="32"/>
      <c r="B16" s="40" t="s">
        <v>128</v>
      </c>
      <c r="C16" s="57">
        <v>2118.7399999999998</v>
      </c>
      <c r="D16" s="62">
        <v>187.68</v>
      </c>
      <c r="E16" s="63">
        <f t="shared" si="0"/>
        <v>8.8580949054626821</v>
      </c>
    </row>
    <row r="17" spans="1:5" ht="15.05" customHeight="1" x14ac:dyDescent="0.3">
      <c r="A17" s="32"/>
      <c r="B17" s="40" t="s">
        <v>129</v>
      </c>
      <c r="C17" s="57">
        <v>851.99</v>
      </c>
      <c r="D17" s="62">
        <v>154.55000000000001</v>
      </c>
      <c r="E17" s="63">
        <f t="shared" si="0"/>
        <v>18.139884270942147</v>
      </c>
    </row>
    <row r="18" spans="1:5" s="6" customFormat="1" ht="15.05" customHeight="1" x14ac:dyDescent="0.3">
      <c r="A18" s="29"/>
      <c r="B18" s="40" t="s">
        <v>117</v>
      </c>
      <c r="C18" s="57">
        <v>3146.43</v>
      </c>
      <c r="D18" s="62">
        <v>322.27999999999997</v>
      </c>
      <c r="E18" s="63">
        <f t="shared" si="0"/>
        <v>10.242719526574561</v>
      </c>
    </row>
    <row r="19" spans="1:5" ht="15.05" customHeight="1" x14ac:dyDescent="0.3">
      <c r="A19" s="32"/>
      <c r="B19" s="40" t="s">
        <v>130</v>
      </c>
      <c r="C19" s="57">
        <v>2347.3000000000002</v>
      </c>
      <c r="D19" s="62">
        <v>430.94</v>
      </c>
      <c r="E19" s="63">
        <f t="shared" si="0"/>
        <v>18.358965620074127</v>
      </c>
    </row>
    <row r="20" spans="1:5" s="6" customFormat="1" ht="15.05" customHeight="1" x14ac:dyDescent="0.3">
      <c r="A20" s="29"/>
      <c r="B20" s="9" t="s">
        <v>18</v>
      </c>
      <c r="C20" s="31">
        <f>C6+C9</f>
        <v>31651.379999999997</v>
      </c>
      <c r="D20" s="66">
        <f>D6+D9</f>
        <v>5861.25</v>
      </c>
      <c r="E20" s="31">
        <f t="shared" si="0"/>
        <v>18.518149919529577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7" t="s">
        <v>158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35.6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99"/>
      <c r="B6" s="30" t="s">
        <v>113</v>
      </c>
      <c r="C6" s="31">
        <f>C7+C8</f>
        <v>11032.5</v>
      </c>
      <c r="D6" s="31">
        <f>D7+D8</f>
        <v>5516.25</v>
      </c>
      <c r="E6" s="31">
        <f>D6/C6*100</f>
        <v>50</v>
      </c>
    </row>
    <row r="7" spans="1:5" s="100" customFormat="1" ht="15.05" customHeight="1" x14ac:dyDescent="0.25">
      <c r="A7" s="101" t="s">
        <v>144</v>
      </c>
      <c r="B7" s="8" t="s">
        <v>114</v>
      </c>
      <c r="C7" s="33">
        <v>8388</v>
      </c>
      <c r="D7" s="34">
        <v>4194</v>
      </c>
      <c r="E7" s="34">
        <f>D7/C7*100</f>
        <v>50</v>
      </c>
    </row>
    <row r="8" spans="1:5" s="100" customFormat="1" ht="15.05" customHeight="1" x14ac:dyDescent="0.25">
      <c r="A8" s="101" t="s">
        <v>9</v>
      </c>
      <c r="B8" s="8" t="s">
        <v>120</v>
      </c>
      <c r="C8" s="33">
        <v>2644.5</v>
      </c>
      <c r="D8" s="34">
        <v>1322.25</v>
      </c>
      <c r="E8" s="34">
        <f>D8/C8*100</f>
        <v>50</v>
      </c>
    </row>
    <row r="9" spans="1:5" s="100" customFormat="1" ht="15.05" customHeight="1" x14ac:dyDescent="0.25">
      <c r="A9" s="102"/>
      <c r="B9" s="103" t="s">
        <v>159</v>
      </c>
      <c r="C9" s="31">
        <f>C6</f>
        <v>11032.5</v>
      </c>
      <c r="D9" s="31">
        <f>D6</f>
        <v>5516.25</v>
      </c>
      <c r="E9" s="31">
        <f>E6</f>
        <v>50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50" t="s">
        <v>138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67">
        <f>C7+C8</f>
        <v>19247.830000000002</v>
      </c>
      <c r="D6" s="68">
        <f>D7+D8</f>
        <v>9036.0299999999988</v>
      </c>
      <c r="E6" s="61">
        <f t="shared" ref="E6:E20" si="0">D6/C6*100</f>
        <v>46.945707646004756</v>
      </c>
    </row>
    <row r="7" spans="1:5" ht="15.05" customHeight="1" x14ac:dyDescent="0.3">
      <c r="A7" s="32"/>
      <c r="B7" s="39" t="s">
        <v>114</v>
      </c>
      <c r="C7" s="69">
        <v>11997.9</v>
      </c>
      <c r="D7" s="62">
        <v>5204.1099999999997</v>
      </c>
      <c r="E7" s="63">
        <f t="shared" si="0"/>
        <v>43.37517398878137</v>
      </c>
    </row>
    <row r="8" spans="1:5" ht="15.05" customHeight="1" x14ac:dyDescent="0.3">
      <c r="A8" s="32"/>
      <c r="B8" s="39" t="s">
        <v>120</v>
      </c>
      <c r="C8" s="70">
        <v>7249.93</v>
      </c>
      <c r="D8" s="62">
        <v>3831.92</v>
      </c>
      <c r="E8" s="63">
        <f t="shared" si="0"/>
        <v>52.854579285593104</v>
      </c>
    </row>
    <row r="9" spans="1:5" ht="15.05" customHeight="1" x14ac:dyDescent="0.3">
      <c r="A9" s="32"/>
      <c r="B9" s="37" t="s">
        <v>121</v>
      </c>
      <c r="C9" s="67">
        <f>SUM(C10:C19)</f>
        <v>69986.7</v>
      </c>
      <c r="D9" s="60">
        <f>D10+D11+D12+D13+D14+D15+D16+D17+D18+D19</f>
        <v>34640.769999999997</v>
      </c>
      <c r="E9" s="61">
        <f t="shared" si="0"/>
        <v>49.49621856724206</v>
      </c>
    </row>
    <row r="10" spans="1:5" s="6" customFormat="1" ht="15.05" customHeight="1" x14ac:dyDescent="0.3">
      <c r="A10" s="29"/>
      <c r="B10" s="39" t="s">
        <v>122</v>
      </c>
      <c r="C10" s="69">
        <v>2907.1</v>
      </c>
      <c r="D10" s="69">
        <v>1292.1300000000001</v>
      </c>
      <c r="E10" s="63">
        <f t="shared" si="0"/>
        <v>44.447387430772942</v>
      </c>
    </row>
    <row r="11" spans="1:5" ht="15.05" customHeight="1" x14ac:dyDescent="0.3">
      <c r="A11" s="32"/>
      <c r="B11" s="40" t="s">
        <v>123</v>
      </c>
      <c r="C11" s="69">
        <v>2721.2</v>
      </c>
      <c r="D11" s="69">
        <v>905.59</v>
      </c>
      <c r="E11" s="63">
        <f t="shared" si="0"/>
        <v>33.279068058209617</v>
      </c>
    </row>
    <row r="12" spans="1:5" ht="15.05" customHeight="1" x14ac:dyDescent="0.3">
      <c r="A12" s="32"/>
      <c r="B12" s="40" t="s">
        <v>124</v>
      </c>
      <c r="C12" s="69">
        <v>12856.1</v>
      </c>
      <c r="D12" s="69">
        <v>5932.4</v>
      </c>
      <c r="E12" s="63">
        <f t="shared" si="0"/>
        <v>46.144631731240423</v>
      </c>
    </row>
    <row r="13" spans="1:5" ht="15.05" customHeight="1" x14ac:dyDescent="0.3">
      <c r="A13" s="32"/>
      <c r="B13" s="40" t="s">
        <v>125</v>
      </c>
      <c r="C13" s="69">
        <v>5025</v>
      </c>
      <c r="D13" s="69">
        <v>3138.72</v>
      </c>
      <c r="E13" s="63">
        <f t="shared" si="0"/>
        <v>62.462089552238794</v>
      </c>
    </row>
    <row r="14" spans="1:5" s="6" customFormat="1" ht="15.05" customHeight="1" x14ac:dyDescent="0.3">
      <c r="A14" s="29"/>
      <c r="B14" s="40" t="s">
        <v>126</v>
      </c>
      <c r="C14" s="69">
        <v>13174.5</v>
      </c>
      <c r="D14" s="69">
        <v>7067.32</v>
      </c>
      <c r="E14" s="63">
        <f t="shared" si="0"/>
        <v>53.64393335610459</v>
      </c>
    </row>
    <row r="15" spans="1:5" ht="15.05" customHeight="1" x14ac:dyDescent="0.3">
      <c r="A15" s="32"/>
      <c r="B15" s="40" t="s">
        <v>127</v>
      </c>
      <c r="C15" s="69">
        <v>3684.13</v>
      </c>
      <c r="D15" s="69">
        <v>1571.46</v>
      </c>
      <c r="E15" s="63">
        <f t="shared" si="0"/>
        <v>42.654846598789945</v>
      </c>
    </row>
    <row r="16" spans="1:5" s="6" customFormat="1" ht="15.05" customHeight="1" x14ac:dyDescent="0.3">
      <c r="A16" s="32"/>
      <c r="B16" s="40" t="s">
        <v>128</v>
      </c>
      <c r="C16" s="69">
        <v>6182.43</v>
      </c>
      <c r="D16" s="69">
        <v>3127.89</v>
      </c>
      <c r="E16" s="63">
        <f t="shared" si="0"/>
        <v>50.593213348149511</v>
      </c>
    </row>
    <row r="17" spans="1:5" ht="15.05" customHeight="1" x14ac:dyDescent="0.3">
      <c r="A17" s="32"/>
      <c r="B17" s="40" t="s">
        <v>129</v>
      </c>
      <c r="C17" s="69">
        <v>6173.64</v>
      </c>
      <c r="D17" s="69">
        <v>3532.41</v>
      </c>
      <c r="E17" s="63">
        <f t="shared" si="0"/>
        <v>57.217622018776602</v>
      </c>
    </row>
    <row r="18" spans="1:5" s="6" customFormat="1" ht="15.05" customHeight="1" x14ac:dyDescent="0.3">
      <c r="A18" s="29"/>
      <c r="B18" s="40" t="s">
        <v>117</v>
      </c>
      <c r="C18" s="69">
        <v>7194.9</v>
      </c>
      <c r="D18" s="69">
        <v>4539.2</v>
      </c>
      <c r="E18" s="63">
        <f t="shared" si="0"/>
        <v>63.089132580021953</v>
      </c>
    </row>
    <row r="19" spans="1:5" ht="15.05" customHeight="1" x14ac:dyDescent="0.3">
      <c r="A19" s="32"/>
      <c r="B19" s="40" t="s">
        <v>130</v>
      </c>
      <c r="C19" s="69">
        <v>10067.700000000001</v>
      </c>
      <c r="D19" s="69">
        <v>3533.65</v>
      </c>
      <c r="E19" s="63">
        <f t="shared" si="0"/>
        <v>35.098880578483666</v>
      </c>
    </row>
    <row r="20" spans="1:5" s="6" customFormat="1" ht="15.05" customHeight="1" x14ac:dyDescent="0.3">
      <c r="A20" s="29"/>
      <c r="B20" s="9" t="s">
        <v>18</v>
      </c>
      <c r="C20" s="31">
        <f>C6+C9</f>
        <v>89234.53</v>
      </c>
      <c r="D20" s="66">
        <f>D6+D9</f>
        <v>43676.799999999996</v>
      </c>
      <c r="E20" s="31">
        <f t="shared" si="0"/>
        <v>48.946075022751842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13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7" x14ac:dyDescent="0.3">
      <c r="A1" s="140" t="s">
        <v>0</v>
      </c>
      <c r="B1" s="149"/>
      <c r="C1" s="149"/>
      <c r="D1" s="149"/>
      <c r="E1" s="149"/>
    </row>
    <row r="2" spans="1:7" s="12" customFormat="1" ht="40.549999999999997" customHeight="1" x14ac:dyDescent="0.3">
      <c r="A2" s="161" t="s">
        <v>227</v>
      </c>
      <c r="B2" s="162"/>
      <c r="C2" s="162"/>
      <c r="D2" s="162"/>
      <c r="E2" s="162"/>
    </row>
    <row r="3" spans="1:7" s="12" customFormat="1" x14ac:dyDescent="0.3">
      <c r="A3" s="163" t="s">
        <v>105</v>
      </c>
      <c r="B3" s="164"/>
      <c r="C3" s="164"/>
      <c r="D3" s="164"/>
      <c r="E3" s="164"/>
    </row>
    <row r="4" spans="1:7" x14ac:dyDescent="0.3">
      <c r="B4" s="2" t="s">
        <v>1</v>
      </c>
      <c r="E4" s="3" t="s">
        <v>3</v>
      </c>
    </row>
    <row r="5" spans="1:7" ht="134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7" ht="15.05" customHeight="1" x14ac:dyDescent="0.3">
      <c r="A6" s="29"/>
      <c r="B6" s="37" t="s">
        <v>113</v>
      </c>
      <c r="C6" s="31">
        <f>C7+C8</f>
        <v>15118.060000000001</v>
      </c>
      <c r="D6" s="31">
        <f>D7+D8</f>
        <v>7418.37</v>
      </c>
      <c r="E6" s="31">
        <f t="shared" ref="E6:E20" si="0">D6/C6*100</f>
        <v>49.069589616657161</v>
      </c>
      <c r="F6" s="71"/>
      <c r="G6" s="72"/>
    </row>
    <row r="7" spans="1:7" ht="15.05" customHeight="1" x14ac:dyDescent="0.3">
      <c r="A7" s="32"/>
      <c r="B7" s="39" t="s">
        <v>114</v>
      </c>
      <c r="C7" s="73">
        <v>11311.69</v>
      </c>
      <c r="D7" s="74">
        <v>5078.95</v>
      </c>
      <c r="E7" s="34">
        <f t="shared" si="0"/>
        <v>44.900010520090269</v>
      </c>
      <c r="F7" s="75"/>
      <c r="G7" s="72"/>
    </row>
    <row r="8" spans="1:7" ht="15.05" customHeight="1" x14ac:dyDescent="0.3">
      <c r="A8" s="32"/>
      <c r="B8" s="39" t="s">
        <v>120</v>
      </c>
      <c r="C8" s="73">
        <v>3806.37</v>
      </c>
      <c r="D8" s="74">
        <v>2339.42</v>
      </c>
      <c r="E8" s="34">
        <f t="shared" si="0"/>
        <v>61.460656741199628</v>
      </c>
      <c r="F8" s="71"/>
      <c r="G8" s="72"/>
    </row>
    <row r="9" spans="1:7" ht="15.05" customHeight="1" x14ac:dyDescent="0.3">
      <c r="A9" s="32"/>
      <c r="B9" s="37" t="s">
        <v>121</v>
      </c>
      <c r="C9" s="76">
        <f>SUM(C10:C19)</f>
        <v>31881.93</v>
      </c>
      <c r="D9" s="31">
        <f>SUM(D10:D19)</f>
        <v>13125.710000000001</v>
      </c>
      <c r="E9" s="31">
        <f t="shared" si="0"/>
        <v>41.169747251813178</v>
      </c>
      <c r="F9" s="71"/>
      <c r="G9" s="72"/>
    </row>
    <row r="10" spans="1:7" s="6" customFormat="1" ht="15.05" customHeight="1" x14ac:dyDescent="0.3">
      <c r="A10" s="29"/>
      <c r="B10" s="39" t="s">
        <v>122</v>
      </c>
      <c r="C10" s="73">
        <v>1676.22</v>
      </c>
      <c r="D10" s="74">
        <v>1243.0999999999999</v>
      </c>
      <c r="E10" s="31">
        <f t="shared" si="0"/>
        <v>74.160909665795643</v>
      </c>
      <c r="F10" s="77"/>
      <c r="G10" s="72"/>
    </row>
    <row r="11" spans="1:7" ht="15.05" customHeight="1" x14ac:dyDescent="0.3">
      <c r="A11" s="32"/>
      <c r="B11" s="40" t="s">
        <v>123</v>
      </c>
      <c r="C11" s="73">
        <v>1642.88</v>
      </c>
      <c r="D11" s="74">
        <v>1450.36</v>
      </c>
      <c r="E11" s="34">
        <f t="shared" si="0"/>
        <v>88.281554343591722</v>
      </c>
      <c r="F11" s="71"/>
      <c r="G11" s="72"/>
    </row>
    <row r="12" spans="1:7" ht="15.05" customHeight="1" x14ac:dyDescent="0.3">
      <c r="A12" s="32"/>
      <c r="B12" s="40" t="s">
        <v>124</v>
      </c>
      <c r="C12" s="73">
        <v>4103.2</v>
      </c>
      <c r="D12" s="74">
        <v>2041.8</v>
      </c>
      <c r="E12" s="34">
        <f t="shared" si="0"/>
        <v>49.761162019886918</v>
      </c>
      <c r="F12" s="71"/>
      <c r="G12" s="72"/>
    </row>
    <row r="13" spans="1:7" ht="15.05" customHeight="1" x14ac:dyDescent="0.3">
      <c r="A13" s="32"/>
      <c r="B13" s="40" t="s">
        <v>125</v>
      </c>
      <c r="C13" s="73">
        <v>3177.13</v>
      </c>
      <c r="D13" s="74">
        <v>943.62</v>
      </c>
      <c r="E13" s="34">
        <f t="shared" si="0"/>
        <v>29.700389974599716</v>
      </c>
      <c r="F13" s="71"/>
      <c r="G13" s="72"/>
    </row>
    <row r="14" spans="1:7" s="6" customFormat="1" ht="15.05" customHeight="1" x14ac:dyDescent="0.3">
      <c r="A14" s="29"/>
      <c r="B14" s="40" t="s">
        <v>126</v>
      </c>
      <c r="C14" s="73">
        <v>5759.75</v>
      </c>
      <c r="D14" s="74">
        <v>1051.3399999999999</v>
      </c>
      <c r="E14" s="31">
        <f t="shared" si="0"/>
        <v>18.253222796128302</v>
      </c>
      <c r="F14" s="77"/>
      <c r="G14" s="72"/>
    </row>
    <row r="15" spans="1:7" ht="15.05" customHeight="1" x14ac:dyDescent="0.3">
      <c r="A15" s="32"/>
      <c r="B15" s="40" t="s">
        <v>127</v>
      </c>
      <c r="C15" s="73">
        <v>1391.6</v>
      </c>
      <c r="D15" s="74">
        <v>1081.8900000000001</v>
      </c>
      <c r="E15" s="34">
        <f t="shared" si="0"/>
        <v>77.744323081345229</v>
      </c>
      <c r="F15" s="71"/>
      <c r="G15" s="72"/>
    </row>
    <row r="16" spans="1:7" s="6" customFormat="1" ht="15.05" customHeight="1" x14ac:dyDescent="0.3">
      <c r="A16" s="32"/>
      <c r="B16" s="40" t="s">
        <v>128</v>
      </c>
      <c r="C16" s="73">
        <v>4004.72</v>
      </c>
      <c r="D16" s="74">
        <v>1022.76</v>
      </c>
      <c r="E16" s="34">
        <f t="shared" si="0"/>
        <v>25.538864140314431</v>
      </c>
      <c r="F16" s="77"/>
      <c r="G16" s="72"/>
    </row>
    <row r="17" spans="1:7" ht="15.05" customHeight="1" x14ac:dyDescent="0.3">
      <c r="A17" s="32"/>
      <c r="B17" s="40" t="s">
        <v>129</v>
      </c>
      <c r="C17" s="73">
        <v>1975.2</v>
      </c>
      <c r="D17" s="74">
        <v>689.07</v>
      </c>
      <c r="E17" s="34">
        <f t="shared" si="0"/>
        <v>34.886087484811668</v>
      </c>
      <c r="F17" s="71"/>
      <c r="G17" s="72"/>
    </row>
    <row r="18" spans="1:7" s="6" customFormat="1" ht="15.05" customHeight="1" x14ac:dyDescent="0.3">
      <c r="A18" s="29"/>
      <c r="B18" s="40" t="s">
        <v>117</v>
      </c>
      <c r="C18" s="73">
        <v>4101.4799999999996</v>
      </c>
      <c r="D18" s="74">
        <v>1896.24</v>
      </c>
      <c r="E18" s="31">
        <f t="shared" si="0"/>
        <v>46.233067087978</v>
      </c>
      <c r="F18" s="77"/>
      <c r="G18" s="78"/>
    </row>
    <row r="19" spans="1:7" ht="15.05" customHeight="1" x14ac:dyDescent="0.3">
      <c r="A19" s="32"/>
      <c r="B19" s="40" t="s">
        <v>130</v>
      </c>
      <c r="C19" s="73">
        <v>4049.75</v>
      </c>
      <c r="D19" s="74">
        <v>1705.53</v>
      </c>
      <c r="E19" s="34">
        <f t="shared" si="0"/>
        <v>42.114451509352428</v>
      </c>
      <c r="F19" s="75"/>
      <c r="G19" s="47"/>
    </row>
    <row r="20" spans="1:7" s="6" customFormat="1" ht="15.05" customHeight="1" x14ac:dyDescent="0.3">
      <c r="A20" s="29"/>
      <c r="B20" s="9" t="s">
        <v>18</v>
      </c>
      <c r="C20" s="31">
        <f>C6+C9</f>
        <v>46999.990000000005</v>
      </c>
      <c r="D20" s="31">
        <f>D6+D9</f>
        <v>20544.080000000002</v>
      </c>
      <c r="E20" s="31">
        <f t="shared" si="0"/>
        <v>43.710817810812294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3" width="16.44140625" style="3" customWidth="1"/>
    <col min="4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50" t="s">
        <v>139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55">
        <f>C7+C8</f>
        <v>668568.60000000009</v>
      </c>
      <c r="D6" s="55">
        <f>D7+D8</f>
        <v>413703.04000000004</v>
      </c>
      <c r="E6" s="31">
        <f t="shared" ref="E6:E20" si="0">D6/C6*100</f>
        <v>61.878921624497465</v>
      </c>
    </row>
    <row r="7" spans="1:5" ht="15.05" customHeight="1" x14ac:dyDescent="0.3">
      <c r="A7" s="32"/>
      <c r="B7" s="39" t="s">
        <v>114</v>
      </c>
      <c r="C7" s="79">
        <v>452249.53</v>
      </c>
      <c r="D7" s="80">
        <v>275994.83</v>
      </c>
      <c r="E7" s="34">
        <f t="shared" si="0"/>
        <v>61.02711262076933</v>
      </c>
    </row>
    <row r="8" spans="1:5" ht="15.05" customHeight="1" x14ac:dyDescent="0.3">
      <c r="A8" s="32"/>
      <c r="B8" s="39" t="s">
        <v>120</v>
      </c>
      <c r="C8" s="79">
        <v>216319.07</v>
      </c>
      <c r="D8" s="80">
        <v>137708.21</v>
      </c>
      <c r="E8" s="34">
        <f t="shared" si="0"/>
        <v>63.659764254718731</v>
      </c>
    </row>
    <row r="9" spans="1:5" ht="15.05" customHeight="1" x14ac:dyDescent="0.3">
      <c r="A9" s="32"/>
      <c r="B9" s="37" t="s">
        <v>121</v>
      </c>
      <c r="C9" s="55">
        <f>SUM(C10:C19)</f>
        <v>2165318.9899999998</v>
      </c>
      <c r="D9" s="55">
        <f>SUM(D10:D19)</f>
        <v>1317509.56</v>
      </c>
      <c r="E9" s="31">
        <f t="shared" si="0"/>
        <v>60.845980018860878</v>
      </c>
    </row>
    <row r="10" spans="1:5" s="6" customFormat="1" ht="15.05" customHeight="1" x14ac:dyDescent="0.3">
      <c r="A10" s="29"/>
      <c r="B10" s="39" t="s">
        <v>122</v>
      </c>
      <c r="C10" s="79">
        <v>97000.07</v>
      </c>
      <c r="D10" s="81">
        <v>60163.74</v>
      </c>
      <c r="E10" s="31">
        <f t="shared" si="0"/>
        <v>62.024429466906561</v>
      </c>
    </row>
    <row r="11" spans="1:5" ht="15.05" customHeight="1" x14ac:dyDescent="0.3">
      <c r="A11" s="32"/>
      <c r="B11" s="40" t="s">
        <v>123</v>
      </c>
      <c r="C11" s="79">
        <v>144442.6</v>
      </c>
      <c r="D11" s="81">
        <v>80394.45</v>
      </c>
      <c r="E11" s="34">
        <f t="shared" si="0"/>
        <v>55.65840686888771</v>
      </c>
    </row>
    <row r="12" spans="1:5" ht="15.05" customHeight="1" x14ac:dyDescent="0.3">
      <c r="A12" s="32"/>
      <c r="B12" s="40" t="s">
        <v>124</v>
      </c>
      <c r="C12" s="79">
        <v>322341.81</v>
      </c>
      <c r="D12" s="81">
        <v>202195.47</v>
      </c>
      <c r="E12" s="34">
        <f t="shared" si="0"/>
        <v>62.727038109018494</v>
      </c>
    </row>
    <row r="13" spans="1:5" ht="15.05" customHeight="1" x14ac:dyDescent="0.3">
      <c r="A13" s="32"/>
      <c r="B13" s="40" t="s">
        <v>125</v>
      </c>
      <c r="C13" s="79">
        <v>250778.73</v>
      </c>
      <c r="D13" s="81">
        <v>149838.97</v>
      </c>
      <c r="E13" s="34">
        <f t="shared" si="0"/>
        <v>59.74947317103009</v>
      </c>
    </row>
    <row r="14" spans="1:5" s="6" customFormat="1" ht="15.05" customHeight="1" x14ac:dyDescent="0.3">
      <c r="A14" s="29"/>
      <c r="B14" s="40" t="s">
        <v>126</v>
      </c>
      <c r="C14" s="79">
        <v>276120.13</v>
      </c>
      <c r="D14" s="81">
        <v>159204.75</v>
      </c>
      <c r="E14" s="31">
        <f t="shared" si="0"/>
        <v>57.657784675097759</v>
      </c>
    </row>
    <row r="15" spans="1:5" ht="15.05" customHeight="1" x14ac:dyDescent="0.3">
      <c r="A15" s="32"/>
      <c r="B15" s="40" t="s">
        <v>127</v>
      </c>
      <c r="C15" s="79">
        <v>82893.149999999994</v>
      </c>
      <c r="D15" s="81">
        <v>53778.37</v>
      </c>
      <c r="E15" s="34">
        <f t="shared" si="0"/>
        <v>64.876735894341095</v>
      </c>
    </row>
    <row r="16" spans="1:5" s="6" customFormat="1" ht="15.05" customHeight="1" x14ac:dyDescent="0.3">
      <c r="A16" s="32"/>
      <c r="B16" s="40" t="s">
        <v>128</v>
      </c>
      <c r="C16" s="79">
        <v>276221.77</v>
      </c>
      <c r="D16" s="81">
        <v>155243.72</v>
      </c>
      <c r="E16" s="34">
        <f t="shared" si="0"/>
        <v>56.20256506212381</v>
      </c>
    </row>
    <row r="17" spans="1:5" ht="15.05" customHeight="1" x14ac:dyDescent="0.3">
      <c r="A17" s="32"/>
      <c r="B17" s="40" t="s">
        <v>129</v>
      </c>
      <c r="C17" s="79">
        <v>147690.14000000001</v>
      </c>
      <c r="D17" s="81">
        <v>83096.160000000003</v>
      </c>
      <c r="E17" s="34">
        <f t="shared" si="0"/>
        <v>56.263850789226687</v>
      </c>
    </row>
    <row r="18" spans="1:5" s="6" customFormat="1" ht="15.05" customHeight="1" x14ac:dyDescent="0.3">
      <c r="A18" s="29"/>
      <c r="B18" s="40" t="s">
        <v>117</v>
      </c>
      <c r="C18" s="79">
        <v>299984.17</v>
      </c>
      <c r="D18" s="81">
        <v>195358.9</v>
      </c>
      <c r="E18" s="31">
        <f t="shared" si="0"/>
        <v>65.123069660642429</v>
      </c>
    </row>
    <row r="19" spans="1:5" ht="15.05" customHeight="1" x14ac:dyDescent="0.3">
      <c r="A19" s="32"/>
      <c r="B19" s="40" t="s">
        <v>130</v>
      </c>
      <c r="C19" s="79">
        <v>267846.42</v>
      </c>
      <c r="D19" s="81">
        <v>178235.03</v>
      </c>
      <c r="E19" s="34">
        <f t="shared" si="0"/>
        <v>66.543741745736241</v>
      </c>
    </row>
    <row r="20" spans="1:5" s="6" customFormat="1" ht="15.05" customHeight="1" x14ac:dyDescent="0.3">
      <c r="A20" s="29"/>
      <c r="B20" s="9" t="s">
        <v>18</v>
      </c>
      <c r="C20" s="31">
        <f>C6+C9</f>
        <v>2833887.59</v>
      </c>
      <c r="D20" s="31">
        <f>D6+D9</f>
        <v>1731212.6</v>
      </c>
      <c r="E20" s="31">
        <f t="shared" si="0"/>
        <v>61.089670815065759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50" t="s">
        <v>140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67">
        <f>C7+C8</f>
        <v>418116.88</v>
      </c>
      <c r="D6" s="55">
        <f>D7+D8</f>
        <v>259877.97999999998</v>
      </c>
      <c r="E6" s="61">
        <f t="shared" ref="E6:E20" si="0">D6/C6*100</f>
        <v>62.15438611328009</v>
      </c>
    </row>
    <row r="7" spans="1:5" ht="15.05" customHeight="1" x14ac:dyDescent="0.3">
      <c r="A7" s="32"/>
      <c r="B7" s="39" t="s">
        <v>114</v>
      </c>
      <c r="C7" s="82">
        <v>282794.56</v>
      </c>
      <c r="D7" s="64">
        <v>173781.69</v>
      </c>
      <c r="E7" s="63">
        <f t="shared" si="0"/>
        <v>61.451567526617204</v>
      </c>
    </row>
    <row r="8" spans="1:5" ht="15.05" customHeight="1" x14ac:dyDescent="0.3">
      <c r="A8" s="32"/>
      <c r="B8" s="39" t="s">
        <v>120</v>
      </c>
      <c r="C8" s="82">
        <v>135322.32</v>
      </c>
      <c r="D8" s="64">
        <v>86096.29</v>
      </c>
      <c r="E8" s="63">
        <f t="shared" si="0"/>
        <v>63.623125881968321</v>
      </c>
    </row>
    <row r="9" spans="1:5" ht="15.05" customHeight="1" x14ac:dyDescent="0.3">
      <c r="A9" s="32"/>
      <c r="B9" s="37" t="s">
        <v>121</v>
      </c>
      <c r="C9" s="67">
        <f>SUM(C10:C19)</f>
        <v>825423.81999999983</v>
      </c>
      <c r="D9" s="55">
        <f>SUM(D10:D19)</f>
        <v>491231.96</v>
      </c>
      <c r="E9" s="61">
        <f t="shared" si="0"/>
        <v>59.512694945004142</v>
      </c>
    </row>
    <row r="10" spans="1:5" s="6" customFormat="1" ht="15.05" customHeight="1" x14ac:dyDescent="0.3">
      <c r="A10" s="29"/>
      <c r="B10" s="39" t="s">
        <v>122</v>
      </c>
      <c r="C10" s="82">
        <v>37573.949999999997</v>
      </c>
      <c r="D10" s="64">
        <v>25225.82</v>
      </c>
      <c r="E10" s="63">
        <f t="shared" si="0"/>
        <v>67.136460233752388</v>
      </c>
    </row>
    <row r="11" spans="1:5" ht="15.05" customHeight="1" x14ac:dyDescent="0.3">
      <c r="A11" s="32"/>
      <c r="B11" s="40" t="s">
        <v>123</v>
      </c>
      <c r="C11" s="82">
        <v>39513.230000000003</v>
      </c>
      <c r="D11" s="64">
        <v>23503.82</v>
      </c>
      <c r="E11" s="63">
        <f t="shared" si="0"/>
        <v>59.483418591697003</v>
      </c>
    </row>
    <row r="12" spans="1:5" ht="15.05" customHeight="1" x14ac:dyDescent="0.3">
      <c r="A12" s="32"/>
      <c r="B12" s="40" t="s">
        <v>124</v>
      </c>
      <c r="C12" s="82">
        <v>118400.74</v>
      </c>
      <c r="D12" s="64">
        <v>71784.67</v>
      </c>
      <c r="E12" s="63">
        <f t="shared" si="0"/>
        <v>60.628565328223452</v>
      </c>
    </row>
    <row r="13" spans="1:5" ht="15.05" customHeight="1" x14ac:dyDescent="0.3">
      <c r="A13" s="32"/>
      <c r="B13" s="40" t="s">
        <v>125</v>
      </c>
      <c r="C13" s="82">
        <v>96620.64</v>
      </c>
      <c r="D13" s="64">
        <v>59364.959999999999</v>
      </c>
      <c r="E13" s="63">
        <f t="shared" si="0"/>
        <v>61.441282111151409</v>
      </c>
    </row>
    <row r="14" spans="1:5" s="6" customFormat="1" ht="15.05" customHeight="1" x14ac:dyDescent="0.3">
      <c r="A14" s="29"/>
      <c r="B14" s="40" t="s">
        <v>126</v>
      </c>
      <c r="C14" s="82">
        <v>109555.98</v>
      </c>
      <c r="D14" s="64">
        <v>59091.33</v>
      </c>
      <c r="E14" s="63">
        <f t="shared" si="0"/>
        <v>53.937110507340634</v>
      </c>
    </row>
    <row r="15" spans="1:5" ht="15.05" customHeight="1" x14ac:dyDescent="0.3">
      <c r="A15" s="32"/>
      <c r="B15" s="40" t="s">
        <v>127</v>
      </c>
      <c r="C15" s="82">
        <v>43921.51</v>
      </c>
      <c r="D15" s="64">
        <v>27351.58</v>
      </c>
      <c r="E15" s="63">
        <f t="shared" si="0"/>
        <v>62.273769731505134</v>
      </c>
    </row>
    <row r="16" spans="1:5" s="6" customFormat="1" ht="15.05" customHeight="1" x14ac:dyDescent="0.3">
      <c r="A16" s="32"/>
      <c r="B16" s="40" t="s">
        <v>128</v>
      </c>
      <c r="C16" s="82">
        <v>101168.28</v>
      </c>
      <c r="D16" s="64">
        <v>58876.02</v>
      </c>
      <c r="E16" s="63">
        <f t="shared" si="0"/>
        <v>58.196126295712446</v>
      </c>
    </row>
    <row r="17" spans="1:5" ht="15.05" customHeight="1" x14ac:dyDescent="0.3">
      <c r="A17" s="32"/>
      <c r="B17" s="40" t="s">
        <v>129</v>
      </c>
      <c r="C17" s="82">
        <v>51066.84</v>
      </c>
      <c r="D17" s="64">
        <v>27769.22</v>
      </c>
      <c r="E17" s="63">
        <f t="shared" si="0"/>
        <v>54.378183572745066</v>
      </c>
    </row>
    <row r="18" spans="1:5" s="6" customFormat="1" ht="15.05" customHeight="1" x14ac:dyDescent="0.3">
      <c r="A18" s="29"/>
      <c r="B18" s="40" t="s">
        <v>117</v>
      </c>
      <c r="C18" s="82">
        <v>112720.34</v>
      </c>
      <c r="D18" s="64">
        <v>66093.179999999993</v>
      </c>
      <c r="E18" s="63">
        <f t="shared" si="0"/>
        <v>58.634652805341069</v>
      </c>
    </row>
    <row r="19" spans="1:5" ht="15.05" customHeight="1" x14ac:dyDescent="0.3">
      <c r="A19" s="32"/>
      <c r="B19" s="40" t="s">
        <v>130</v>
      </c>
      <c r="C19" s="82">
        <v>114882.31</v>
      </c>
      <c r="D19" s="64">
        <v>72171.360000000001</v>
      </c>
      <c r="E19" s="63">
        <f t="shared" si="0"/>
        <v>62.821995832082422</v>
      </c>
    </row>
    <row r="20" spans="1:5" s="6" customFormat="1" ht="15.05" customHeight="1" x14ac:dyDescent="0.3">
      <c r="A20" s="29"/>
      <c r="B20" s="9" t="s">
        <v>18</v>
      </c>
      <c r="C20" s="31">
        <f>C6+C9</f>
        <v>1243540.6999999997</v>
      </c>
      <c r="D20" s="66">
        <f>D6+D9</f>
        <v>751109.94</v>
      </c>
      <c r="E20" s="31">
        <f t="shared" si="0"/>
        <v>60.400913295399185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50" t="s">
        <v>141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31">
        <f>C7+C8</f>
        <v>2717.47</v>
      </c>
      <c r="D6" s="31">
        <f>D7+D8</f>
        <v>1160.43</v>
      </c>
      <c r="E6" s="31">
        <f t="shared" ref="E6:E20" si="0">D6/C6*100</f>
        <v>42.702587333070838</v>
      </c>
    </row>
    <row r="7" spans="1:5" ht="15.05" customHeight="1" x14ac:dyDescent="0.3">
      <c r="A7" s="32"/>
      <c r="B7" s="39" t="s">
        <v>114</v>
      </c>
      <c r="C7" s="33"/>
      <c r="D7" s="34"/>
      <c r="E7" s="34">
        <v>0</v>
      </c>
    </row>
    <row r="8" spans="1:5" ht="15.05" customHeight="1" x14ac:dyDescent="0.3">
      <c r="A8" s="32"/>
      <c r="B8" s="39" t="s">
        <v>120</v>
      </c>
      <c r="C8" s="83">
        <v>2717.47</v>
      </c>
      <c r="D8" s="83">
        <v>1160.43</v>
      </c>
      <c r="E8" s="34">
        <f t="shared" si="0"/>
        <v>42.702587333070838</v>
      </c>
    </row>
    <row r="9" spans="1:5" ht="15.05" customHeight="1" x14ac:dyDescent="0.3">
      <c r="A9" s="32"/>
      <c r="B9" s="37" t="s">
        <v>121</v>
      </c>
      <c r="C9" s="76">
        <f>SUM(C10:C19)</f>
        <v>131669.09</v>
      </c>
      <c r="D9" s="76">
        <f>SUM(D10:D19)</f>
        <v>44117.01</v>
      </c>
      <c r="E9" s="31">
        <f t="shared" si="0"/>
        <v>33.505973193860463</v>
      </c>
    </row>
    <row r="10" spans="1:5" s="6" customFormat="1" ht="15.05" customHeight="1" x14ac:dyDescent="0.3">
      <c r="A10" s="29"/>
      <c r="B10" s="39" t="s">
        <v>122</v>
      </c>
      <c r="C10" s="83">
        <v>7298.69</v>
      </c>
      <c r="D10" s="83">
        <v>2934.92</v>
      </c>
      <c r="E10" s="34">
        <f t="shared" si="0"/>
        <v>40.211599615821477</v>
      </c>
    </row>
    <row r="11" spans="1:5" ht="15.05" customHeight="1" x14ac:dyDescent="0.3">
      <c r="A11" s="32"/>
      <c r="B11" s="40" t="s">
        <v>123</v>
      </c>
      <c r="C11" s="83">
        <v>18176.55</v>
      </c>
      <c r="D11" s="83">
        <v>4178.58</v>
      </c>
      <c r="E11" s="34">
        <f t="shared" si="0"/>
        <v>22.988851019582928</v>
      </c>
    </row>
    <row r="12" spans="1:5" ht="15.05" customHeight="1" x14ac:dyDescent="0.3">
      <c r="A12" s="32"/>
      <c r="B12" s="40" t="s">
        <v>124</v>
      </c>
      <c r="C12" s="83">
        <v>19058.400000000001</v>
      </c>
      <c r="D12" s="83">
        <v>7034.62</v>
      </c>
      <c r="E12" s="34">
        <f t="shared" si="0"/>
        <v>36.910863451286566</v>
      </c>
    </row>
    <row r="13" spans="1:5" ht="15.05" customHeight="1" x14ac:dyDescent="0.3">
      <c r="A13" s="32"/>
      <c r="B13" s="40" t="s">
        <v>125</v>
      </c>
      <c r="C13" s="83">
        <v>6942.9</v>
      </c>
      <c r="D13" s="83">
        <v>4530.8599999999997</v>
      </c>
      <c r="E13" s="34">
        <f t="shared" si="0"/>
        <v>65.258897578821532</v>
      </c>
    </row>
    <row r="14" spans="1:5" s="6" customFormat="1" ht="15.05" customHeight="1" x14ac:dyDescent="0.3">
      <c r="A14" s="29"/>
      <c r="B14" s="40" t="s">
        <v>126</v>
      </c>
      <c r="C14" s="83">
        <v>22738.799999999999</v>
      </c>
      <c r="D14" s="83">
        <v>6437.23</v>
      </c>
      <c r="E14" s="34">
        <f t="shared" si="0"/>
        <v>28.309453445212583</v>
      </c>
    </row>
    <row r="15" spans="1:5" ht="15.05" customHeight="1" x14ac:dyDescent="0.3">
      <c r="A15" s="32"/>
      <c r="B15" s="40" t="s">
        <v>127</v>
      </c>
      <c r="C15" s="83">
        <v>13508.29</v>
      </c>
      <c r="D15" s="83">
        <v>3094.38</v>
      </c>
      <c r="E15" s="34">
        <f t="shared" si="0"/>
        <v>22.907266574821829</v>
      </c>
    </row>
    <row r="16" spans="1:5" s="6" customFormat="1" ht="15.05" customHeight="1" x14ac:dyDescent="0.3">
      <c r="A16" s="32"/>
      <c r="B16" s="40" t="s">
        <v>128</v>
      </c>
      <c r="C16" s="83">
        <v>7996.98</v>
      </c>
      <c r="D16" s="83">
        <v>2878.23</v>
      </c>
      <c r="E16" s="34">
        <f t="shared" si="0"/>
        <v>35.991461776820756</v>
      </c>
    </row>
    <row r="17" spans="1:6" ht="15.05" customHeight="1" x14ac:dyDescent="0.3">
      <c r="A17" s="32"/>
      <c r="B17" s="40" t="s">
        <v>129</v>
      </c>
      <c r="C17" s="83">
        <v>6955.86</v>
      </c>
      <c r="D17" s="83">
        <v>3229.18</v>
      </c>
      <c r="E17" s="34">
        <f t="shared" si="0"/>
        <v>46.423878571449109</v>
      </c>
    </row>
    <row r="18" spans="1:6" s="6" customFormat="1" ht="15.05" customHeight="1" x14ac:dyDescent="0.3">
      <c r="A18" s="29"/>
      <c r="B18" s="40" t="s">
        <v>117</v>
      </c>
      <c r="C18" s="83">
        <v>2013.07</v>
      </c>
      <c r="D18" s="83">
        <v>739.04</v>
      </c>
      <c r="E18" s="34">
        <f t="shared" si="0"/>
        <v>36.712086514626911</v>
      </c>
    </row>
    <row r="19" spans="1:6" ht="15.05" customHeight="1" x14ac:dyDescent="0.3">
      <c r="A19" s="32"/>
      <c r="B19" s="40" t="s">
        <v>130</v>
      </c>
      <c r="C19" s="83">
        <v>26979.55</v>
      </c>
      <c r="D19" s="83">
        <v>9059.9699999999993</v>
      </c>
      <c r="E19" s="34">
        <f t="shared" si="0"/>
        <v>33.580878850833315</v>
      </c>
    </row>
    <row r="20" spans="1:6" s="6" customFormat="1" ht="15.05" customHeight="1" x14ac:dyDescent="0.3">
      <c r="A20" s="29"/>
      <c r="B20" s="9" t="s">
        <v>18</v>
      </c>
      <c r="C20" s="31">
        <f>C6+C9</f>
        <v>134386.56</v>
      </c>
      <c r="D20" s="31">
        <f>D6+D9</f>
        <v>45277.440000000002</v>
      </c>
      <c r="E20" s="31">
        <f t="shared" si="0"/>
        <v>33.691940622633695</v>
      </c>
    </row>
    <row r="23" spans="1:6" x14ac:dyDescent="0.3">
      <c r="B23" s="150"/>
      <c r="C23" s="151"/>
      <c r="D23" s="151"/>
      <c r="E23" s="151"/>
      <c r="F23" s="151"/>
    </row>
  </sheetData>
  <mergeCells count="4">
    <mergeCell ref="A1:E1"/>
    <mergeCell ref="A2:E2"/>
    <mergeCell ref="A3:E3"/>
    <mergeCell ref="B23:F2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7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8.8867187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10" x14ac:dyDescent="0.3">
      <c r="A1" s="140" t="s">
        <v>0</v>
      </c>
      <c r="B1" s="149"/>
      <c r="C1" s="149"/>
      <c r="D1" s="149"/>
      <c r="E1" s="149"/>
    </row>
    <row r="2" spans="1:10" ht="76.55" customHeight="1" x14ac:dyDescent="0.3">
      <c r="A2" s="150" t="s">
        <v>143</v>
      </c>
      <c r="B2" s="165"/>
      <c r="C2" s="165"/>
      <c r="D2" s="165"/>
      <c r="E2" s="165"/>
    </row>
    <row r="3" spans="1:10" x14ac:dyDescent="0.3">
      <c r="A3" s="143" t="s">
        <v>105</v>
      </c>
      <c r="B3" s="149"/>
      <c r="C3" s="149"/>
      <c r="D3" s="149"/>
      <c r="E3" s="149"/>
    </row>
    <row r="4" spans="1:10" x14ac:dyDescent="0.3">
      <c r="B4" s="2" t="s">
        <v>1</v>
      </c>
      <c r="E4" s="3" t="s">
        <v>3</v>
      </c>
    </row>
    <row r="5" spans="1:10" ht="144.80000000000001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  <c r="J5" s="85"/>
    </row>
    <row r="6" spans="1:10" ht="15.05" customHeight="1" x14ac:dyDescent="0.3">
      <c r="A6" s="86"/>
      <c r="B6" s="87" t="s">
        <v>113</v>
      </c>
      <c r="C6" s="55">
        <f>C7+C8</f>
        <v>94000</v>
      </c>
      <c r="D6" s="55">
        <f>D7+D8</f>
        <v>48913.453000000001</v>
      </c>
      <c r="E6" s="31">
        <f>D6/C6*100</f>
        <v>52.035588297872337</v>
      </c>
    </row>
    <row r="7" spans="1:10" ht="15.05" customHeight="1" x14ac:dyDescent="0.3">
      <c r="A7" s="88" t="s">
        <v>144</v>
      </c>
      <c r="B7" s="89" t="s">
        <v>114</v>
      </c>
      <c r="C7" s="56">
        <v>70000</v>
      </c>
      <c r="D7" s="56">
        <v>37611.245999999999</v>
      </c>
      <c r="E7" s="34">
        <f t="shared" ref="E7:E19" si="0">D7/C7*100</f>
        <v>53.730351428571431</v>
      </c>
    </row>
    <row r="8" spans="1:10" ht="15.05" customHeight="1" x14ac:dyDescent="0.3">
      <c r="A8" s="88" t="s">
        <v>9</v>
      </c>
      <c r="B8" s="89" t="s">
        <v>120</v>
      </c>
      <c r="C8" s="56">
        <v>24000</v>
      </c>
      <c r="D8" s="56">
        <v>11302.207</v>
      </c>
      <c r="E8" s="34">
        <f t="shared" si="0"/>
        <v>47.092529166666672</v>
      </c>
    </row>
    <row r="9" spans="1:10" ht="15.05" customHeight="1" x14ac:dyDescent="0.3">
      <c r="A9" s="90"/>
      <c r="B9" s="87" t="s">
        <v>121</v>
      </c>
      <c r="C9" s="55">
        <f>C10+C11+C12+C13+C14+C15+C16+C17+C18+C19</f>
        <v>283902</v>
      </c>
      <c r="D9" s="55">
        <f>D10+D11+D12+D13+D14+D15+D16+D17+D18+D19</f>
        <v>131196.698</v>
      </c>
      <c r="E9" s="31">
        <f t="shared" si="0"/>
        <v>46.211966805446956</v>
      </c>
    </row>
    <row r="10" spans="1:10" s="6" customFormat="1" ht="15.05" customHeight="1" x14ac:dyDescent="0.3">
      <c r="A10" s="88" t="s">
        <v>12</v>
      </c>
      <c r="B10" s="89" t="s">
        <v>122</v>
      </c>
      <c r="C10" s="57">
        <v>15000</v>
      </c>
      <c r="D10" s="57">
        <v>5678.1909999999998</v>
      </c>
      <c r="E10" s="34">
        <f t="shared" si="0"/>
        <v>37.854606666666669</v>
      </c>
    </row>
    <row r="11" spans="1:10" ht="15.05" customHeight="1" x14ac:dyDescent="0.3">
      <c r="A11" s="88" t="s">
        <v>15</v>
      </c>
      <c r="B11" s="48" t="s">
        <v>123</v>
      </c>
      <c r="C11" s="57">
        <v>14902</v>
      </c>
      <c r="D11" s="57">
        <v>5113.0020000000004</v>
      </c>
      <c r="E11" s="34">
        <f t="shared" si="0"/>
        <v>34.310844181988998</v>
      </c>
    </row>
    <row r="12" spans="1:10" ht="15.05" customHeight="1" x14ac:dyDescent="0.3">
      <c r="A12" s="88" t="s">
        <v>145</v>
      </c>
      <c r="B12" s="48" t="s">
        <v>124</v>
      </c>
      <c r="C12" s="57">
        <v>47000</v>
      </c>
      <c r="D12" s="57">
        <v>24019.934000000001</v>
      </c>
      <c r="E12" s="34">
        <f t="shared" si="0"/>
        <v>51.106242553191493</v>
      </c>
    </row>
    <row r="13" spans="1:10" ht="15.05" customHeight="1" x14ac:dyDescent="0.3">
      <c r="A13" s="88" t="s">
        <v>146</v>
      </c>
      <c r="B13" s="48" t="s">
        <v>125</v>
      </c>
      <c r="C13" s="57">
        <v>30000</v>
      </c>
      <c r="D13" s="57">
        <v>12638.633</v>
      </c>
      <c r="E13" s="34">
        <f t="shared" si="0"/>
        <v>42.128776666666667</v>
      </c>
    </row>
    <row r="14" spans="1:10" s="6" customFormat="1" ht="15.05" customHeight="1" x14ac:dyDescent="0.3">
      <c r="A14" s="88" t="s">
        <v>147</v>
      </c>
      <c r="B14" s="48" t="s">
        <v>126</v>
      </c>
      <c r="C14" s="57">
        <v>47000</v>
      </c>
      <c r="D14" s="57">
        <v>22798.297999999999</v>
      </c>
      <c r="E14" s="34">
        <f t="shared" si="0"/>
        <v>48.507017021276596</v>
      </c>
    </row>
    <row r="15" spans="1:10" ht="15.05" customHeight="1" x14ac:dyDescent="0.3">
      <c r="A15" s="88" t="s">
        <v>148</v>
      </c>
      <c r="B15" s="48" t="s">
        <v>127</v>
      </c>
      <c r="C15" s="57">
        <v>14000</v>
      </c>
      <c r="D15" s="57">
        <v>4649.5730000000003</v>
      </c>
      <c r="E15" s="34">
        <f t="shared" si="0"/>
        <v>33.211235714285714</v>
      </c>
    </row>
    <row r="16" spans="1:10" s="6" customFormat="1" ht="15.05" customHeight="1" x14ac:dyDescent="0.3">
      <c r="A16" s="88" t="s">
        <v>149</v>
      </c>
      <c r="B16" s="48" t="s">
        <v>128</v>
      </c>
      <c r="C16" s="57">
        <v>33000</v>
      </c>
      <c r="D16" s="57">
        <v>13442.130999999999</v>
      </c>
      <c r="E16" s="34">
        <f t="shared" si="0"/>
        <v>40.733730303030299</v>
      </c>
    </row>
    <row r="17" spans="1:5" ht="15.05" customHeight="1" x14ac:dyDescent="0.3">
      <c r="A17" s="88" t="s">
        <v>150</v>
      </c>
      <c r="B17" s="48" t="s">
        <v>129</v>
      </c>
      <c r="C17" s="57">
        <v>13000</v>
      </c>
      <c r="D17" s="57">
        <v>6070.3739999999998</v>
      </c>
      <c r="E17" s="34">
        <f t="shared" si="0"/>
        <v>46.695184615384619</v>
      </c>
    </row>
    <row r="18" spans="1:5" s="6" customFormat="1" ht="15.05" customHeight="1" x14ac:dyDescent="0.3">
      <c r="A18" s="88" t="s">
        <v>151</v>
      </c>
      <c r="B18" s="48" t="s">
        <v>117</v>
      </c>
      <c r="C18" s="57">
        <v>50000</v>
      </c>
      <c r="D18" s="57">
        <v>26560.362000000001</v>
      </c>
      <c r="E18" s="34">
        <f t="shared" si="0"/>
        <v>53.120723999999996</v>
      </c>
    </row>
    <row r="19" spans="1:5" ht="15.05" customHeight="1" x14ac:dyDescent="0.3">
      <c r="A19" s="88" t="s">
        <v>152</v>
      </c>
      <c r="B19" s="48" t="s">
        <v>130</v>
      </c>
      <c r="C19" s="57">
        <v>20000</v>
      </c>
      <c r="D19" s="57">
        <v>10226.200000000001</v>
      </c>
      <c r="E19" s="34">
        <f t="shared" si="0"/>
        <v>51.131000000000007</v>
      </c>
    </row>
    <row r="20" spans="1:5" s="6" customFormat="1" ht="15.05" customHeight="1" x14ac:dyDescent="0.3">
      <c r="A20" s="91"/>
      <c r="B20" s="92" t="s">
        <v>18</v>
      </c>
      <c r="C20" s="93">
        <f>C6+C9</f>
        <v>377902</v>
      </c>
      <c r="D20" s="93">
        <f>D6+D9</f>
        <v>180110.15100000001</v>
      </c>
      <c r="E20" s="93">
        <f>D20/C20*100</f>
        <v>47.660544532709544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7" customHeight="1" x14ac:dyDescent="0.3">
      <c r="A2" s="150" t="s">
        <v>153</v>
      </c>
      <c r="B2" s="165"/>
      <c r="C2" s="165"/>
      <c r="D2" s="165"/>
      <c r="E2" s="165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35.6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86"/>
      <c r="B6" s="87" t="s">
        <v>113</v>
      </c>
      <c r="C6" s="31">
        <f>C7+C8</f>
        <v>450.5</v>
      </c>
      <c r="D6" s="31">
        <f>D7+D8</f>
        <v>378.66300000000001</v>
      </c>
      <c r="E6" s="31">
        <f t="shared" ref="E6:E19" si="0">D6/C6*100</f>
        <v>84.053940066592673</v>
      </c>
    </row>
    <row r="7" spans="1:5" ht="15.05" customHeight="1" x14ac:dyDescent="0.3">
      <c r="A7" s="88" t="s">
        <v>144</v>
      </c>
      <c r="B7" s="89" t="s">
        <v>114</v>
      </c>
      <c r="C7" s="34">
        <v>300.3</v>
      </c>
      <c r="D7" s="34">
        <v>180</v>
      </c>
      <c r="E7" s="34">
        <f t="shared" si="0"/>
        <v>59.940059940059939</v>
      </c>
    </row>
    <row r="8" spans="1:5" ht="15.05" customHeight="1" x14ac:dyDescent="0.3">
      <c r="A8" s="88" t="s">
        <v>9</v>
      </c>
      <c r="B8" s="89" t="s">
        <v>120</v>
      </c>
      <c r="C8" s="34">
        <v>150.19999999999999</v>
      </c>
      <c r="D8" s="34">
        <v>198.66300000000001</v>
      </c>
      <c r="E8" s="34">
        <f t="shared" si="0"/>
        <v>132.26564580559256</v>
      </c>
    </row>
    <row r="9" spans="1:5" ht="15.05" customHeight="1" x14ac:dyDescent="0.3">
      <c r="A9" s="90"/>
      <c r="B9" s="87" t="s">
        <v>121</v>
      </c>
      <c r="C9" s="31">
        <f>C10+C11+C12+C13+C14+C15+C16+C17+C18+C19</f>
        <v>2051.6000000000004</v>
      </c>
      <c r="D9" s="31">
        <f>D10+D11+D12+D13+D14+D15+D16+D17+D18+D19</f>
        <v>1291.395</v>
      </c>
      <c r="E9" s="34">
        <f t="shared" si="0"/>
        <v>62.945749658802875</v>
      </c>
    </row>
    <row r="10" spans="1:5" s="6" customFormat="1" ht="15.05" customHeight="1" x14ac:dyDescent="0.3">
      <c r="A10" s="88" t="s">
        <v>12</v>
      </c>
      <c r="B10" s="89" t="s">
        <v>122</v>
      </c>
      <c r="C10" s="34">
        <v>100.1</v>
      </c>
      <c r="D10" s="34">
        <v>81.274000000000001</v>
      </c>
      <c r="E10" s="31">
        <f t="shared" si="0"/>
        <v>81.192807192807209</v>
      </c>
    </row>
    <row r="11" spans="1:5" ht="15.05" customHeight="1" x14ac:dyDescent="0.3">
      <c r="A11" s="88" t="s">
        <v>15</v>
      </c>
      <c r="B11" s="48" t="s">
        <v>123</v>
      </c>
      <c r="C11" s="34">
        <v>100</v>
      </c>
      <c r="D11" s="34">
        <v>100</v>
      </c>
      <c r="E11" s="34">
        <f t="shared" si="0"/>
        <v>100</v>
      </c>
    </row>
    <row r="12" spans="1:5" ht="15.05" customHeight="1" x14ac:dyDescent="0.3">
      <c r="A12" s="88" t="s">
        <v>145</v>
      </c>
      <c r="B12" s="48" t="s">
        <v>124</v>
      </c>
      <c r="C12" s="34">
        <v>400</v>
      </c>
      <c r="D12" s="34">
        <v>115</v>
      </c>
      <c r="E12" s="34">
        <f t="shared" si="0"/>
        <v>28.749999999999996</v>
      </c>
    </row>
    <row r="13" spans="1:5" ht="15.05" customHeight="1" x14ac:dyDescent="0.3">
      <c r="A13" s="88" t="s">
        <v>146</v>
      </c>
      <c r="B13" s="48" t="s">
        <v>125</v>
      </c>
      <c r="C13" s="34">
        <v>200.1</v>
      </c>
      <c r="D13" s="34">
        <v>200</v>
      </c>
      <c r="E13" s="34">
        <f t="shared" si="0"/>
        <v>99.950024987506254</v>
      </c>
    </row>
    <row r="14" spans="1:5" s="6" customFormat="1" ht="15.05" customHeight="1" x14ac:dyDescent="0.3">
      <c r="A14" s="88" t="s">
        <v>147</v>
      </c>
      <c r="B14" s="48" t="s">
        <v>126</v>
      </c>
      <c r="C14" s="34">
        <v>190</v>
      </c>
      <c r="D14" s="34">
        <v>151.09100000000001</v>
      </c>
      <c r="E14" s="34">
        <f t="shared" si="0"/>
        <v>79.521578947368425</v>
      </c>
    </row>
    <row r="15" spans="1:5" ht="15.05" customHeight="1" x14ac:dyDescent="0.3">
      <c r="A15" s="88" t="s">
        <v>148</v>
      </c>
      <c r="B15" s="48" t="s">
        <v>127</v>
      </c>
      <c r="C15" s="34">
        <v>85.4</v>
      </c>
      <c r="D15" s="34">
        <v>50</v>
      </c>
      <c r="E15" s="34">
        <f t="shared" si="0"/>
        <v>58.548009367681495</v>
      </c>
    </row>
    <row r="16" spans="1:5" s="6" customFormat="1" ht="15.05" customHeight="1" x14ac:dyDescent="0.3">
      <c r="A16" s="88" t="s">
        <v>149</v>
      </c>
      <c r="B16" s="48" t="s">
        <v>128</v>
      </c>
      <c r="C16" s="34">
        <v>250.2</v>
      </c>
      <c r="D16" s="34">
        <v>109.465</v>
      </c>
      <c r="E16" s="34">
        <f t="shared" si="0"/>
        <v>43.750999200639491</v>
      </c>
    </row>
    <row r="17" spans="1:5" ht="15.05" customHeight="1" x14ac:dyDescent="0.3">
      <c r="A17" s="88" t="s">
        <v>150</v>
      </c>
      <c r="B17" s="48" t="s">
        <v>129</v>
      </c>
      <c r="C17" s="34">
        <v>250.4</v>
      </c>
      <c r="D17" s="34">
        <v>129.465</v>
      </c>
      <c r="E17" s="34">
        <f t="shared" si="0"/>
        <v>51.703274760383387</v>
      </c>
    </row>
    <row r="18" spans="1:5" s="6" customFormat="1" ht="15.05" customHeight="1" x14ac:dyDescent="0.3">
      <c r="A18" s="88" t="s">
        <v>151</v>
      </c>
      <c r="B18" s="48" t="s">
        <v>117</v>
      </c>
      <c r="C18" s="34">
        <v>300.3</v>
      </c>
      <c r="D18" s="34">
        <v>180</v>
      </c>
      <c r="E18" s="34">
        <f t="shared" si="0"/>
        <v>59.940059940059939</v>
      </c>
    </row>
    <row r="19" spans="1:5" ht="15.05" customHeight="1" x14ac:dyDescent="0.3">
      <c r="A19" s="88" t="s">
        <v>152</v>
      </c>
      <c r="B19" s="48" t="s">
        <v>130</v>
      </c>
      <c r="C19" s="34">
        <v>175.1</v>
      </c>
      <c r="D19" s="34">
        <v>175.1</v>
      </c>
      <c r="E19" s="34">
        <f t="shared" si="0"/>
        <v>100</v>
      </c>
    </row>
    <row r="20" spans="1:5" s="6" customFormat="1" ht="15.05" customHeight="1" x14ac:dyDescent="0.3">
      <c r="A20" s="91"/>
      <c r="B20" s="92" t="s">
        <v>18</v>
      </c>
      <c r="C20" s="93">
        <f>C6+C9</f>
        <v>2502.1000000000004</v>
      </c>
      <c r="D20" s="93">
        <f>D6+D9</f>
        <v>1670.058</v>
      </c>
      <c r="E20" s="93">
        <f>D20/C20*100</f>
        <v>66.746253147356214</v>
      </c>
    </row>
  </sheetData>
  <mergeCells count="3">
    <mergeCell ref="A1:E1"/>
    <mergeCell ref="A2:E2"/>
    <mergeCell ref="A3:E3"/>
  </mergeCell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7" customHeight="1" x14ac:dyDescent="0.3">
      <c r="A2" s="150" t="s">
        <v>154</v>
      </c>
      <c r="B2" s="165"/>
      <c r="C2" s="165"/>
      <c r="D2" s="165"/>
      <c r="E2" s="165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42.44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86"/>
      <c r="B6" s="87" t="s">
        <v>113</v>
      </c>
      <c r="C6" s="31">
        <f>C7+C8</f>
        <v>33160.04</v>
      </c>
      <c r="D6" s="31">
        <f>D7+D8</f>
        <v>19789.019</v>
      </c>
      <c r="E6" s="31">
        <f t="shared" ref="E6:E20" si="0">D6/C6*100</f>
        <v>59.677307385636446</v>
      </c>
    </row>
    <row r="7" spans="1:5" ht="15.05" customHeight="1" x14ac:dyDescent="0.3">
      <c r="A7" s="88" t="s">
        <v>144</v>
      </c>
      <c r="B7" s="89" t="s">
        <v>114</v>
      </c>
      <c r="C7" s="34">
        <v>21641.34</v>
      </c>
      <c r="D7" s="34">
        <v>13493.939</v>
      </c>
      <c r="E7" s="34">
        <f t="shared" si="0"/>
        <v>62.352603859095602</v>
      </c>
    </row>
    <row r="8" spans="1:5" ht="15.05" customHeight="1" x14ac:dyDescent="0.3">
      <c r="A8" s="88" t="s">
        <v>9</v>
      </c>
      <c r="B8" s="89" t="s">
        <v>120</v>
      </c>
      <c r="C8" s="34">
        <v>11518.7</v>
      </c>
      <c r="D8" s="34">
        <v>6295.08</v>
      </c>
      <c r="E8" s="34">
        <f t="shared" si="0"/>
        <v>54.650958875567554</v>
      </c>
    </row>
    <row r="9" spans="1:5" ht="15.05" customHeight="1" x14ac:dyDescent="0.3">
      <c r="A9" s="90"/>
      <c r="B9" s="87" t="s">
        <v>121</v>
      </c>
      <c r="C9" s="31">
        <f>C10+C11+C12+C13+C14+C15+C16+C17+C18+C19</f>
        <v>110848.76000000001</v>
      </c>
      <c r="D9" s="31">
        <f>D10+D11+D12+D13+D14+D15+D16+D17+D18+D19</f>
        <v>57655.513000000006</v>
      </c>
      <c r="E9" s="31">
        <f t="shared" si="0"/>
        <v>52.012772177153806</v>
      </c>
    </row>
    <row r="10" spans="1:5" s="6" customFormat="1" ht="15.05" customHeight="1" x14ac:dyDescent="0.3">
      <c r="A10" s="88" t="s">
        <v>12</v>
      </c>
      <c r="B10" s="89" t="s">
        <v>122</v>
      </c>
      <c r="C10" s="34">
        <v>4288.26</v>
      </c>
      <c r="D10" s="34">
        <v>2672.9870000000001</v>
      </c>
      <c r="E10" s="34">
        <f t="shared" si="0"/>
        <v>62.332671060056988</v>
      </c>
    </row>
    <row r="11" spans="1:5" ht="15.05" customHeight="1" x14ac:dyDescent="0.3">
      <c r="A11" s="88" t="s">
        <v>15</v>
      </c>
      <c r="B11" s="48" t="s">
        <v>123</v>
      </c>
      <c r="C11" s="34">
        <v>5734.35</v>
      </c>
      <c r="D11" s="34">
        <v>3424.4</v>
      </c>
      <c r="E11" s="34">
        <f t="shared" si="0"/>
        <v>59.717317568686944</v>
      </c>
    </row>
    <row r="12" spans="1:5" ht="15.05" customHeight="1" x14ac:dyDescent="0.3">
      <c r="A12" s="88" t="s">
        <v>145</v>
      </c>
      <c r="B12" s="48" t="s">
        <v>124</v>
      </c>
      <c r="C12" s="34">
        <v>15856.97</v>
      </c>
      <c r="D12" s="34">
        <v>7810.8860000000004</v>
      </c>
      <c r="E12" s="34">
        <f t="shared" si="0"/>
        <v>49.258376600321505</v>
      </c>
    </row>
    <row r="13" spans="1:5" ht="15.05" customHeight="1" x14ac:dyDescent="0.3">
      <c r="A13" s="88" t="s">
        <v>146</v>
      </c>
      <c r="B13" s="48" t="s">
        <v>125</v>
      </c>
      <c r="C13" s="34">
        <v>10072.620000000001</v>
      </c>
      <c r="D13" s="34">
        <v>6298.4250000000002</v>
      </c>
      <c r="E13" s="34">
        <f t="shared" si="0"/>
        <v>62.530156007076613</v>
      </c>
    </row>
    <row r="14" spans="1:5" s="6" customFormat="1" ht="15.05" customHeight="1" x14ac:dyDescent="0.3">
      <c r="A14" s="88" t="s">
        <v>147</v>
      </c>
      <c r="B14" s="48" t="s">
        <v>126</v>
      </c>
      <c r="C14" s="34">
        <v>20195.23</v>
      </c>
      <c r="D14" s="34">
        <v>7822.3130000000001</v>
      </c>
      <c r="E14" s="34">
        <f t="shared" si="0"/>
        <v>38.73346824968074</v>
      </c>
    </row>
    <row r="15" spans="1:5" ht="15.05" customHeight="1" x14ac:dyDescent="0.3">
      <c r="A15" s="88" t="s">
        <v>148</v>
      </c>
      <c r="B15" s="48" t="s">
        <v>127</v>
      </c>
      <c r="C15" s="34">
        <v>4288.26</v>
      </c>
      <c r="D15" s="34">
        <v>2586.1109999999999</v>
      </c>
      <c r="E15" s="34">
        <f t="shared" si="0"/>
        <v>60.30676777993871</v>
      </c>
    </row>
    <row r="16" spans="1:5" s="6" customFormat="1" ht="15.05" customHeight="1" x14ac:dyDescent="0.3">
      <c r="A16" s="88" t="s">
        <v>149</v>
      </c>
      <c r="B16" s="48" t="s">
        <v>128</v>
      </c>
      <c r="C16" s="34">
        <v>14410.88</v>
      </c>
      <c r="D16" s="34">
        <v>6502.683</v>
      </c>
      <c r="E16" s="34">
        <f t="shared" si="0"/>
        <v>45.123427576941872</v>
      </c>
    </row>
    <row r="17" spans="1:5" ht="15.05" customHeight="1" x14ac:dyDescent="0.3">
      <c r="A17" s="88" t="s">
        <v>150</v>
      </c>
      <c r="B17" s="48" t="s">
        <v>129</v>
      </c>
      <c r="C17" s="34">
        <v>5734.35</v>
      </c>
      <c r="D17" s="34">
        <v>2472.0329999999999</v>
      </c>
      <c r="E17" s="34">
        <f t="shared" si="0"/>
        <v>43.109210285385437</v>
      </c>
    </row>
    <row r="18" spans="1:5" s="6" customFormat="1" ht="15.05" customHeight="1" x14ac:dyDescent="0.3">
      <c r="A18" s="88" t="s">
        <v>151</v>
      </c>
      <c r="B18" s="48" t="s">
        <v>117</v>
      </c>
      <c r="C18" s="34">
        <v>18749.14</v>
      </c>
      <c r="D18" s="34">
        <v>10787.674999999999</v>
      </c>
      <c r="E18" s="34">
        <f t="shared" si="0"/>
        <v>57.536905692741101</v>
      </c>
    </row>
    <row r="19" spans="1:5" ht="15.05" customHeight="1" x14ac:dyDescent="0.3">
      <c r="A19" s="88" t="s">
        <v>152</v>
      </c>
      <c r="B19" s="48" t="s">
        <v>130</v>
      </c>
      <c r="C19" s="34">
        <v>11518.7</v>
      </c>
      <c r="D19" s="34">
        <v>7278</v>
      </c>
      <c r="E19" s="34">
        <f t="shared" si="0"/>
        <v>63.18421349631469</v>
      </c>
    </row>
    <row r="20" spans="1:5" s="6" customFormat="1" ht="15.05" customHeight="1" x14ac:dyDescent="0.3">
      <c r="A20" s="91"/>
      <c r="B20" s="92" t="s">
        <v>18</v>
      </c>
      <c r="C20" s="93">
        <f>C6+C9</f>
        <v>144008.80000000002</v>
      </c>
      <c r="D20" s="93">
        <f>D6+D9</f>
        <v>77444.532000000007</v>
      </c>
      <c r="E20" s="93">
        <f t="shared" si="0"/>
        <v>53.777638588752907</v>
      </c>
    </row>
  </sheetData>
  <mergeCells count="3">
    <mergeCell ref="A1:E1"/>
    <mergeCell ref="A2:E2"/>
    <mergeCell ref="A3:E3"/>
  </mergeCell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4.6640625" style="1" customWidth="1"/>
    <col min="6" max="13" width="9.109375" style="1" customWidth="1"/>
    <col min="14" max="14" width="17.109375" style="1" customWidth="1"/>
    <col min="15" max="15" width="9.109375" style="1" customWidth="1"/>
    <col min="16" max="16" width="14.109375" style="1" customWidth="1"/>
    <col min="17" max="17" width="18.33203125" style="1" customWidth="1"/>
    <col min="18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17" x14ac:dyDescent="0.3">
      <c r="A1" s="140" t="s">
        <v>0</v>
      </c>
      <c r="B1" s="149"/>
      <c r="C1" s="149"/>
      <c r="D1" s="149"/>
      <c r="E1" s="149"/>
    </row>
    <row r="2" spans="1:17" ht="57" customHeight="1" x14ac:dyDescent="0.3">
      <c r="A2" s="150" t="s">
        <v>155</v>
      </c>
      <c r="B2" s="165"/>
      <c r="C2" s="165"/>
      <c r="D2" s="165"/>
      <c r="E2" s="165"/>
    </row>
    <row r="3" spans="1:17" x14ac:dyDescent="0.3">
      <c r="A3" s="143" t="s">
        <v>105</v>
      </c>
      <c r="B3" s="149"/>
      <c r="C3" s="149"/>
      <c r="D3" s="149"/>
      <c r="E3" s="149"/>
    </row>
    <row r="4" spans="1:17" x14ac:dyDescent="0.3">
      <c r="B4" s="2" t="s">
        <v>1</v>
      </c>
      <c r="E4" s="3" t="s">
        <v>3</v>
      </c>
    </row>
    <row r="5" spans="1:17" ht="134.30000000000001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17" ht="15.05" customHeight="1" x14ac:dyDescent="0.3">
      <c r="A6" s="86"/>
      <c r="B6" s="87" t="s">
        <v>113</v>
      </c>
      <c r="C6" s="31">
        <f>C7+C8</f>
        <v>37470.1</v>
      </c>
      <c r="D6" s="31">
        <f>D7+D8</f>
        <v>22111.145</v>
      </c>
      <c r="E6" s="31">
        <f t="shared" ref="E6:E19" si="0">D6/C6*100</f>
        <v>59.010104056300897</v>
      </c>
      <c r="N6" s="94"/>
      <c r="Q6" s="94"/>
    </row>
    <row r="7" spans="1:17" ht="15.05" customHeight="1" x14ac:dyDescent="0.3">
      <c r="A7" s="88" t="s">
        <v>144</v>
      </c>
      <c r="B7" s="89" t="s">
        <v>114</v>
      </c>
      <c r="C7" s="33">
        <v>4600</v>
      </c>
      <c r="D7" s="33">
        <v>2541.857</v>
      </c>
      <c r="E7" s="34">
        <f t="shared" si="0"/>
        <v>55.257760869565217</v>
      </c>
      <c r="Q7" s="94"/>
    </row>
    <row r="8" spans="1:17" ht="15.05" customHeight="1" x14ac:dyDescent="0.3">
      <c r="A8" s="88" t="s">
        <v>9</v>
      </c>
      <c r="B8" s="89" t="s">
        <v>120</v>
      </c>
      <c r="C8" s="34">
        <v>32870.1</v>
      </c>
      <c r="D8" s="34">
        <v>19569.288</v>
      </c>
      <c r="E8" s="34">
        <f t="shared" si="0"/>
        <v>59.535225022132579</v>
      </c>
      <c r="Q8" s="94"/>
    </row>
    <row r="9" spans="1:17" ht="15.05" customHeight="1" x14ac:dyDescent="0.3">
      <c r="A9" s="90"/>
      <c r="B9" s="87" t="s">
        <v>121</v>
      </c>
      <c r="C9" s="31">
        <f>C10+C11+C12+C13+C14+C15+C16+C17+C18+C19</f>
        <v>342756.7</v>
      </c>
      <c r="D9" s="31">
        <f>D10+D11+D12+D13+D14+D15+D16+D17+D18+D19</f>
        <v>198653.50899999999</v>
      </c>
      <c r="E9" s="31">
        <f t="shared" si="0"/>
        <v>57.95758594945044</v>
      </c>
      <c r="Q9" s="94"/>
    </row>
    <row r="10" spans="1:17" s="6" customFormat="1" ht="15.05" customHeight="1" x14ac:dyDescent="0.3">
      <c r="A10" s="88" t="s">
        <v>12</v>
      </c>
      <c r="B10" s="89" t="s">
        <v>122</v>
      </c>
      <c r="C10" s="33">
        <v>17670</v>
      </c>
      <c r="D10" s="33">
        <v>9885.5239999999994</v>
      </c>
      <c r="E10" s="34">
        <f t="shared" si="0"/>
        <v>55.945240520656483</v>
      </c>
      <c r="Q10" s="94"/>
    </row>
    <row r="11" spans="1:17" ht="15.05" customHeight="1" x14ac:dyDescent="0.3">
      <c r="A11" s="88" t="s">
        <v>15</v>
      </c>
      <c r="B11" s="48" t="s">
        <v>123</v>
      </c>
      <c r="C11" s="33">
        <v>21850</v>
      </c>
      <c r="D11" s="33">
        <v>11504.733</v>
      </c>
      <c r="E11" s="34">
        <f t="shared" si="0"/>
        <v>52.653240274599547</v>
      </c>
      <c r="Q11" s="94"/>
    </row>
    <row r="12" spans="1:17" ht="15.05" customHeight="1" x14ac:dyDescent="0.3">
      <c r="A12" s="88" t="s">
        <v>145</v>
      </c>
      <c r="B12" s="48" t="s">
        <v>124</v>
      </c>
      <c r="C12" s="33">
        <v>49210.1</v>
      </c>
      <c r="D12" s="33">
        <v>26263.162</v>
      </c>
      <c r="E12" s="34">
        <f t="shared" si="0"/>
        <v>53.369454644473393</v>
      </c>
      <c r="Q12" s="94"/>
    </row>
    <row r="13" spans="1:17" ht="15.05" customHeight="1" x14ac:dyDescent="0.3">
      <c r="A13" s="88" t="s">
        <v>146</v>
      </c>
      <c r="B13" s="48" t="s">
        <v>125</v>
      </c>
      <c r="C13" s="33">
        <v>32870.1</v>
      </c>
      <c r="D13" s="33">
        <v>18926.168000000001</v>
      </c>
      <c r="E13" s="34">
        <f t="shared" si="0"/>
        <v>57.578674844311408</v>
      </c>
      <c r="Q13" s="94"/>
    </row>
    <row r="14" spans="1:17" s="6" customFormat="1" ht="15.05" customHeight="1" x14ac:dyDescent="0.3">
      <c r="A14" s="88" t="s">
        <v>147</v>
      </c>
      <c r="B14" s="48" t="s">
        <v>126</v>
      </c>
      <c r="C14" s="33">
        <v>46930.1</v>
      </c>
      <c r="D14" s="33">
        <v>30516.137999999999</v>
      </c>
      <c r="E14" s="34">
        <f t="shared" si="0"/>
        <v>65.024660079565137</v>
      </c>
      <c r="Q14" s="94"/>
    </row>
    <row r="15" spans="1:17" ht="15.05" customHeight="1" x14ac:dyDescent="0.3">
      <c r="A15" s="88" t="s">
        <v>148</v>
      </c>
      <c r="B15" s="48" t="s">
        <v>127</v>
      </c>
      <c r="C15" s="33">
        <v>20900</v>
      </c>
      <c r="D15" s="33">
        <v>11410.602999999999</v>
      </c>
      <c r="E15" s="34">
        <f t="shared" si="0"/>
        <v>54.596186602870809</v>
      </c>
      <c r="Q15" s="94"/>
    </row>
    <row r="16" spans="1:17" s="6" customFormat="1" ht="15.05" customHeight="1" x14ac:dyDescent="0.3">
      <c r="A16" s="88" t="s">
        <v>149</v>
      </c>
      <c r="B16" s="48" t="s">
        <v>128</v>
      </c>
      <c r="C16" s="33">
        <v>40850.1</v>
      </c>
      <c r="D16" s="33">
        <v>24126.778999999999</v>
      </c>
      <c r="E16" s="34">
        <f t="shared" si="0"/>
        <v>59.061737914962265</v>
      </c>
      <c r="Q16" s="94"/>
    </row>
    <row r="17" spans="1:17" ht="15.05" customHeight="1" x14ac:dyDescent="0.3">
      <c r="A17" s="88" t="s">
        <v>150</v>
      </c>
      <c r="B17" s="48" t="s">
        <v>129</v>
      </c>
      <c r="C17" s="33">
        <v>16530</v>
      </c>
      <c r="D17" s="33">
        <v>6913.5569999999998</v>
      </c>
      <c r="E17" s="34">
        <f t="shared" si="0"/>
        <v>41.824301270417422</v>
      </c>
      <c r="N17" s="94"/>
      <c r="Q17" s="94"/>
    </row>
    <row r="18" spans="1:17" s="6" customFormat="1" ht="15.05" customHeight="1" x14ac:dyDescent="0.3">
      <c r="A18" s="88" t="s">
        <v>151</v>
      </c>
      <c r="B18" s="48" t="s">
        <v>117</v>
      </c>
      <c r="C18" s="33">
        <v>57950.1</v>
      </c>
      <c r="D18" s="33">
        <v>38179.487999999998</v>
      </c>
      <c r="E18" s="34">
        <f t="shared" si="0"/>
        <v>65.883385878540324</v>
      </c>
      <c r="Q18" s="94"/>
    </row>
    <row r="19" spans="1:17" ht="15.05" customHeight="1" x14ac:dyDescent="0.3">
      <c r="A19" s="88" t="s">
        <v>152</v>
      </c>
      <c r="B19" s="48" t="s">
        <v>130</v>
      </c>
      <c r="C19" s="33">
        <v>37996.199999999997</v>
      </c>
      <c r="D19" s="33">
        <v>20927.357</v>
      </c>
      <c r="E19" s="34">
        <f t="shared" si="0"/>
        <v>55.077499855248689</v>
      </c>
      <c r="Q19" s="94"/>
    </row>
    <row r="20" spans="1:17" s="6" customFormat="1" ht="15.05" customHeight="1" x14ac:dyDescent="0.3">
      <c r="A20" s="91"/>
      <c r="B20" s="92" t="s">
        <v>18</v>
      </c>
      <c r="C20" s="93">
        <f>C6+C9</f>
        <v>380226.8</v>
      </c>
      <c r="D20" s="93">
        <f>D6+D9</f>
        <v>220764.65399999998</v>
      </c>
      <c r="E20" s="93">
        <f>D20/C20*100</f>
        <v>58.06130814555943</v>
      </c>
      <c r="Q20" s="94"/>
    </row>
    <row r="21" spans="1:17" x14ac:dyDescent="0.3">
      <c r="Q21" s="94"/>
    </row>
  </sheetData>
  <mergeCells count="3">
    <mergeCell ref="A1:E1"/>
    <mergeCell ref="A2:E2"/>
    <mergeCell ref="A3:E3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7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7" customHeight="1" x14ac:dyDescent="0.3">
      <c r="A2" s="150" t="s">
        <v>225</v>
      </c>
      <c r="B2" s="165"/>
      <c r="C2" s="165"/>
      <c r="D2" s="165"/>
      <c r="E2" s="165"/>
    </row>
    <row r="3" spans="1:5" x14ac:dyDescent="0.3">
      <c r="A3" s="143" t="s">
        <v>226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38.6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86"/>
      <c r="B6" s="87" t="s">
        <v>113</v>
      </c>
      <c r="C6" s="31">
        <f>C7+C8</f>
        <v>2905.9</v>
      </c>
      <c r="D6" s="31">
        <f>D7+D8</f>
        <v>2905.9</v>
      </c>
      <c r="E6" s="31">
        <f t="shared" ref="E6:E20" si="0">D6/C6*100</f>
        <v>100</v>
      </c>
    </row>
    <row r="7" spans="1:5" ht="15.05" customHeight="1" x14ac:dyDescent="0.3">
      <c r="A7" s="88" t="s">
        <v>144</v>
      </c>
      <c r="B7" s="89" t="s">
        <v>114</v>
      </c>
      <c r="C7" s="33">
        <v>2328.4</v>
      </c>
      <c r="D7" s="34">
        <v>2328.4</v>
      </c>
      <c r="E7" s="34">
        <f t="shared" si="0"/>
        <v>100</v>
      </c>
    </row>
    <row r="8" spans="1:5" ht="15.05" customHeight="1" x14ac:dyDescent="0.3">
      <c r="A8" s="88" t="s">
        <v>9</v>
      </c>
      <c r="B8" s="89" t="s">
        <v>120</v>
      </c>
      <c r="C8" s="34">
        <v>577.5</v>
      </c>
      <c r="D8" s="34">
        <v>577.5</v>
      </c>
      <c r="E8" s="34">
        <f t="shared" si="0"/>
        <v>100</v>
      </c>
    </row>
    <row r="9" spans="1:5" ht="15.05" customHeight="1" x14ac:dyDescent="0.3">
      <c r="A9" s="90"/>
      <c r="B9" s="87" t="s">
        <v>121</v>
      </c>
      <c r="C9" s="31">
        <f>C10+C11+C12+C13+C14+C15+C16+C17+C18+C19</f>
        <v>5211.8999999999996</v>
      </c>
      <c r="D9" s="31">
        <f>D10+D11+D12+D13+D14+D15+D16+D17+D18+D19</f>
        <v>5211.8999999999996</v>
      </c>
      <c r="E9" s="34">
        <f t="shared" si="0"/>
        <v>100</v>
      </c>
    </row>
    <row r="10" spans="1:5" s="6" customFormat="1" ht="15.05" customHeight="1" x14ac:dyDescent="0.3">
      <c r="A10" s="88" t="s">
        <v>12</v>
      </c>
      <c r="B10" s="89" t="s">
        <v>122</v>
      </c>
      <c r="C10" s="33">
        <v>190.4</v>
      </c>
      <c r="D10" s="34">
        <v>190.4</v>
      </c>
      <c r="E10" s="34">
        <f t="shared" si="0"/>
        <v>100</v>
      </c>
    </row>
    <row r="11" spans="1:5" ht="15.05" customHeight="1" x14ac:dyDescent="0.3">
      <c r="A11" s="88" t="s">
        <v>15</v>
      </c>
      <c r="B11" s="48" t="s">
        <v>123</v>
      </c>
      <c r="C11" s="33">
        <v>315</v>
      </c>
      <c r="D11" s="34">
        <v>315</v>
      </c>
      <c r="E11" s="34">
        <f t="shared" si="0"/>
        <v>100</v>
      </c>
    </row>
    <row r="12" spans="1:5" ht="15.05" customHeight="1" x14ac:dyDescent="0.3">
      <c r="A12" s="88" t="s">
        <v>145</v>
      </c>
      <c r="B12" s="48" t="s">
        <v>124</v>
      </c>
      <c r="C12" s="33">
        <v>905.6</v>
      </c>
      <c r="D12" s="33">
        <v>905.6</v>
      </c>
      <c r="E12" s="34">
        <f t="shared" si="0"/>
        <v>100</v>
      </c>
    </row>
    <row r="13" spans="1:5" ht="15.05" customHeight="1" x14ac:dyDescent="0.3">
      <c r="A13" s="88" t="s">
        <v>146</v>
      </c>
      <c r="B13" s="48" t="s">
        <v>125</v>
      </c>
      <c r="C13" s="33">
        <v>393.7</v>
      </c>
      <c r="D13" s="34">
        <v>393.7</v>
      </c>
      <c r="E13" s="34">
        <f t="shared" si="0"/>
        <v>100</v>
      </c>
    </row>
    <row r="14" spans="1:5" s="6" customFormat="1" ht="15.05" customHeight="1" x14ac:dyDescent="0.3">
      <c r="A14" s="88" t="s">
        <v>147</v>
      </c>
      <c r="B14" s="48" t="s">
        <v>126</v>
      </c>
      <c r="C14" s="34">
        <v>826.8</v>
      </c>
      <c r="D14" s="34">
        <v>826.8</v>
      </c>
      <c r="E14" s="34">
        <f t="shared" si="0"/>
        <v>100</v>
      </c>
    </row>
    <row r="15" spans="1:5" ht="15.05" customHeight="1" x14ac:dyDescent="0.3">
      <c r="A15" s="88" t="s">
        <v>148</v>
      </c>
      <c r="B15" s="48" t="s">
        <v>127</v>
      </c>
      <c r="C15" s="34">
        <v>241.5</v>
      </c>
      <c r="D15" s="34">
        <v>241.5</v>
      </c>
      <c r="E15" s="34">
        <f t="shared" si="0"/>
        <v>100</v>
      </c>
    </row>
    <row r="16" spans="1:5" s="6" customFormat="1" ht="15.05" customHeight="1" x14ac:dyDescent="0.3">
      <c r="A16" s="88" t="s">
        <v>149</v>
      </c>
      <c r="B16" s="48" t="s">
        <v>128</v>
      </c>
      <c r="C16" s="34">
        <v>570.9</v>
      </c>
      <c r="D16" s="34">
        <v>570.9</v>
      </c>
      <c r="E16" s="34">
        <f t="shared" si="0"/>
        <v>100</v>
      </c>
    </row>
    <row r="17" spans="1:5" ht="15.05" customHeight="1" x14ac:dyDescent="0.3">
      <c r="A17" s="88" t="s">
        <v>150</v>
      </c>
      <c r="B17" s="48" t="s">
        <v>129</v>
      </c>
      <c r="C17" s="34">
        <v>328.1</v>
      </c>
      <c r="D17" s="34">
        <v>328.1</v>
      </c>
      <c r="E17" s="34">
        <f t="shared" si="0"/>
        <v>100</v>
      </c>
    </row>
    <row r="18" spans="1:5" s="6" customFormat="1" ht="15.05" customHeight="1" x14ac:dyDescent="0.3">
      <c r="A18" s="88" t="s">
        <v>151</v>
      </c>
      <c r="B18" s="48" t="s">
        <v>117</v>
      </c>
      <c r="C18" s="34">
        <v>910.9</v>
      </c>
      <c r="D18" s="34">
        <v>910.9</v>
      </c>
      <c r="E18" s="34">
        <f t="shared" si="0"/>
        <v>100</v>
      </c>
    </row>
    <row r="19" spans="1:5" ht="15.05" customHeight="1" x14ac:dyDescent="0.3">
      <c r="A19" s="88" t="s">
        <v>152</v>
      </c>
      <c r="B19" s="48" t="s">
        <v>130</v>
      </c>
      <c r="C19" s="34">
        <v>529</v>
      </c>
      <c r="D19" s="34">
        <v>529</v>
      </c>
      <c r="E19" s="34">
        <f t="shared" si="0"/>
        <v>100</v>
      </c>
    </row>
    <row r="20" spans="1:5" s="6" customFormat="1" ht="15.05" customHeight="1" x14ac:dyDescent="0.3">
      <c r="A20" s="29"/>
      <c r="B20" s="9" t="s">
        <v>18</v>
      </c>
      <c r="C20" s="31">
        <f>C6+C9</f>
        <v>8117.7999999999993</v>
      </c>
      <c r="D20" s="31">
        <f>D6+D9</f>
        <v>8117.7999999999993</v>
      </c>
      <c r="E20" s="31">
        <f t="shared" si="0"/>
        <v>100</v>
      </c>
    </row>
  </sheetData>
  <mergeCells count="3">
    <mergeCell ref="A1:E1"/>
    <mergeCell ref="A2:E2"/>
    <mergeCell ref="A3:E3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7" t="s">
        <v>160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36.5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99"/>
      <c r="B6" s="30" t="s">
        <v>113</v>
      </c>
      <c r="C6" s="31">
        <f>C7+C8</f>
        <v>91626.9</v>
      </c>
      <c r="D6" s="31">
        <f>D7+D8</f>
        <v>45813.45</v>
      </c>
      <c r="E6" s="31">
        <f t="shared" ref="E6:E20" si="0">D6/C6*100</f>
        <v>50</v>
      </c>
    </row>
    <row r="7" spans="1:5" s="100" customFormat="1" ht="15.05" customHeight="1" x14ac:dyDescent="0.25">
      <c r="A7" s="101" t="s">
        <v>144</v>
      </c>
      <c r="B7" s="8" t="s">
        <v>114</v>
      </c>
      <c r="C7" s="33">
        <v>0</v>
      </c>
      <c r="D7" s="34">
        <v>0</v>
      </c>
      <c r="E7" s="34">
        <v>0</v>
      </c>
    </row>
    <row r="8" spans="1:5" s="100" customFormat="1" ht="15.05" customHeight="1" x14ac:dyDescent="0.25">
      <c r="A8" s="101" t="s">
        <v>9</v>
      </c>
      <c r="B8" s="8" t="s">
        <v>120</v>
      </c>
      <c r="C8" s="33">
        <v>91626.9</v>
      </c>
      <c r="D8" s="34">
        <v>45813.45</v>
      </c>
      <c r="E8" s="34">
        <f t="shared" si="0"/>
        <v>50</v>
      </c>
    </row>
    <row r="9" spans="1:5" s="100" customFormat="1" ht="15.05" customHeight="1" x14ac:dyDescent="0.25">
      <c r="A9" s="102"/>
      <c r="B9" s="30" t="s">
        <v>121</v>
      </c>
      <c r="C9" s="31">
        <f>SUM(C10:C19)</f>
        <v>669848.30000000005</v>
      </c>
      <c r="D9" s="31">
        <f>SUM(D10:D19)</f>
        <v>342439.29600000003</v>
      </c>
      <c r="E9" s="31">
        <f t="shared" si="0"/>
        <v>51.121917604329226</v>
      </c>
    </row>
    <row r="10" spans="1:5" s="104" customFormat="1" ht="15.05" customHeight="1" x14ac:dyDescent="0.25">
      <c r="A10" s="101" t="s">
        <v>12</v>
      </c>
      <c r="B10" s="8" t="s">
        <v>122</v>
      </c>
      <c r="C10" s="33">
        <v>42242.9</v>
      </c>
      <c r="D10" s="33">
        <v>22621.448</v>
      </c>
      <c r="E10" s="34">
        <f t="shared" si="0"/>
        <v>53.550887841507091</v>
      </c>
    </row>
    <row r="11" spans="1:5" s="100" customFormat="1" ht="15.05" customHeight="1" x14ac:dyDescent="0.25">
      <c r="A11" s="101" t="s">
        <v>15</v>
      </c>
      <c r="B11" s="7" t="s">
        <v>123</v>
      </c>
      <c r="C11" s="33">
        <v>38945.1</v>
      </c>
      <c r="D11" s="33">
        <v>19472.55</v>
      </c>
      <c r="E11" s="34">
        <f t="shared" si="0"/>
        <v>50</v>
      </c>
    </row>
    <row r="12" spans="1:5" s="100" customFormat="1" ht="15.05" customHeight="1" x14ac:dyDescent="0.25">
      <c r="A12" s="101" t="s">
        <v>145</v>
      </c>
      <c r="B12" s="7" t="s">
        <v>124</v>
      </c>
      <c r="C12" s="33">
        <v>63084.4</v>
      </c>
      <c r="D12" s="33">
        <v>31542.191999999999</v>
      </c>
      <c r="E12" s="34">
        <f t="shared" si="0"/>
        <v>49.99998731857638</v>
      </c>
    </row>
    <row r="13" spans="1:5" s="100" customFormat="1" ht="15.05" customHeight="1" x14ac:dyDescent="0.25">
      <c r="A13" s="101" t="s">
        <v>146</v>
      </c>
      <c r="B13" s="7" t="s">
        <v>125</v>
      </c>
      <c r="C13" s="33">
        <v>70285.5</v>
      </c>
      <c r="D13" s="33">
        <v>35142.75</v>
      </c>
      <c r="E13" s="34">
        <f t="shared" si="0"/>
        <v>50</v>
      </c>
    </row>
    <row r="14" spans="1:5" s="104" customFormat="1" ht="15.05" customHeight="1" x14ac:dyDescent="0.25">
      <c r="A14" s="101" t="s">
        <v>147</v>
      </c>
      <c r="B14" s="7" t="s">
        <v>126</v>
      </c>
      <c r="C14" s="33">
        <v>101893.4</v>
      </c>
      <c r="D14" s="33">
        <v>50946.688000000002</v>
      </c>
      <c r="E14" s="34">
        <f t="shared" si="0"/>
        <v>49.999988222985984</v>
      </c>
    </row>
    <row r="15" spans="1:5" s="100" customFormat="1" ht="15.05" customHeight="1" x14ac:dyDescent="0.25">
      <c r="A15" s="101" t="s">
        <v>148</v>
      </c>
      <c r="B15" s="7" t="s">
        <v>127</v>
      </c>
      <c r="C15" s="33">
        <v>44749.4</v>
      </c>
      <c r="D15" s="33">
        <v>22374.687999999998</v>
      </c>
      <c r="E15" s="34">
        <f t="shared" si="0"/>
        <v>49.999973183997994</v>
      </c>
    </row>
    <row r="16" spans="1:5" s="104" customFormat="1" ht="15.05" customHeight="1" x14ac:dyDescent="0.25">
      <c r="A16" s="101" t="s">
        <v>149</v>
      </c>
      <c r="B16" s="7" t="s">
        <v>128</v>
      </c>
      <c r="C16" s="33">
        <v>59757.9</v>
      </c>
      <c r="D16" s="33">
        <v>29878.95</v>
      </c>
      <c r="E16" s="34">
        <f t="shared" si="0"/>
        <v>50</v>
      </c>
    </row>
    <row r="17" spans="1:5" s="100" customFormat="1" ht="15.05" customHeight="1" x14ac:dyDescent="0.25">
      <c r="A17" s="101" t="s">
        <v>150</v>
      </c>
      <c r="B17" s="7" t="s">
        <v>129</v>
      </c>
      <c r="C17" s="33">
        <v>63542.7</v>
      </c>
      <c r="D17" s="33">
        <v>31771.35</v>
      </c>
      <c r="E17" s="34">
        <f t="shared" si="0"/>
        <v>50</v>
      </c>
    </row>
    <row r="18" spans="1:5" s="104" customFormat="1" ht="15.05" customHeight="1" x14ac:dyDescent="0.25">
      <c r="A18" s="101" t="s">
        <v>151</v>
      </c>
      <c r="B18" s="7" t="s">
        <v>117</v>
      </c>
      <c r="C18" s="33">
        <v>113164.5</v>
      </c>
      <c r="D18" s="33">
        <v>56582.239999999998</v>
      </c>
      <c r="E18" s="34">
        <f t="shared" si="0"/>
        <v>49.999991163306511</v>
      </c>
    </row>
    <row r="19" spans="1:5" s="100" customFormat="1" ht="15.05" customHeight="1" x14ac:dyDescent="0.25">
      <c r="A19" s="101" t="s">
        <v>152</v>
      </c>
      <c r="B19" s="7" t="s">
        <v>130</v>
      </c>
      <c r="C19" s="33">
        <v>72182.5</v>
      </c>
      <c r="D19" s="33">
        <v>42106.44</v>
      </c>
      <c r="E19" s="34">
        <f t="shared" si="0"/>
        <v>58.333307934748731</v>
      </c>
    </row>
    <row r="20" spans="1:5" s="100" customFormat="1" ht="15.05" customHeight="1" x14ac:dyDescent="0.25">
      <c r="A20" s="102"/>
      <c r="B20" s="103" t="s">
        <v>159</v>
      </c>
      <c r="C20" s="31">
        <f>C6+C9</f>
        <v>761475.20000000007</v>
      </c>
      <c r="D20" s="31">
        <f>D6+D9</f>
        <v>388252.74600000004</v>
      </c>
      <c r="E20" s="31">
        <f t="shared" si="0"/>
        <v>50.986919337622552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6.554687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15" x14ac:dyDescent="0.3">
      <c r="A1" s="140" t="s">
        <v>0</v>
      </c>
      <c r="B1" s="149"/>
      <c r="C1" s="149"/>
      <c r="D1" s="149"/>
      <c r="E1" s="149"/>
    </row>
    <row r="2" spans="1:15" x14ac:dyDescent="0.3">
      <c r="A2" s="142" t="s">
        <v>2</v>
      </c>
      <c r="B2" s="149"/>
      <c r="C2" s="149"/>
      <c r="D2" s="149"/>
      <c r="E2" s="149"/>
    </row>
    <row r="3" spans="1:15" x14ac:dyDescent="0.3">
      <c r="A3" s="143" t="s">
        <v>105</v>
      </c>
      <c r="B3" s="149"/>
      <c r="C3" s="149"/>
      <c r="D3" s="149"/>
      <c r="E3" s="149"/>
    </row>
    <row r="4" spans="1:15" x14ac:dyDescent="0.3">
      <c r="B4" s="2" t="s">
        <v>1</v>
      </c>
      <c r="E4" s="3" t="s">
        <v>3</v>
      </c>
    </row>
    <row r="5" spans="1:15" ht="128.19999999999999" customHeight="1" x14ac:dyDescent="0.3">
      <c r="A5" s="4" t="s">
        <v>4</v>
      </c>
      <c r="B5" s="4" t="s">
        <v>19</v>
      </c>
      <c r="C5" s="5" t="s">
        <v>106</v>
      </c>
      <c r="D5" s="5" t="s">
        <v>107</v>
      </c>
      <c r="E5" s="5" t="s">
        <v>108</v>
      </c>
    </row>
    <row r="6" spans="1:15" s="6" customFormat="1" ht="15.05" customHeight="1" x14ac:dyDescent="0.3">
      <c r="A6" s="29" t="s">
        <v>12</v>
      </c>
      <c r="B6" s="9" t="s">
        <v>11</v>
      </c>
      <c r="C6" s="31">
        <f>C7</f>
        <v>4259.5000000000009</v>
      </c>
      <c r="D6" s="31">
        <f>D7</f>
        <v>2186.1000000000004</v>
      </c>
      <c r="E6" s="112">
        <f t="shared" ref="E6:E19" si="0">D6/C6*100</f>
        <v>51.322925225965491</v>
      </c>
    </row>
    <row r="7" spans="1:15" s="119" customFormat="1" ht="29.3" customHeight="1" x14ac:dyDescent="0.3">
      <c r="A7" s="49" t="s">
        <v>63</v>
      </c>
      <c r="B7" s="50" t="s">
        <v>54</v>
      </c>
      <c r="C7" s="113">
        <f>SUM(C8:C19)</f>
        <v>4259.5000000000009</v>
      </c>
      <c r="D7" s="113">
        <f>SUM(D8:D19)</f>
        <v>2186.1000000000004</v>
      </c>
      <c r="E7" s="112">
        <f t="shared" si="0"/>
        <v>51.322925225965491</v>
      </c>
      <c r="F7" s="114"/>
      <c r="G7" s="115"/>
      <c r="H7" s="116"/>
      <c r="I7" s="117"/>
      <c r="J7" s="117"/>
      <c r="K7" s="117"/>
      <c r="L7" s="118"/>
      <c r="M7" s="118"/>
      <c r="N7" s="118"/>
      <c r="O7" s="118"/>
    </row>
    <row r="8" spans="1:15" ht="15.05" customHeight="1" x14ac:dyDescent="0.3">
      <c r="A8" s="32"/>
      <c r="B8" s="10" t="s">
        <v>171</v>
      </c>
      <c r="C8" s="34">
        <v>972.7</v>
      </c>
      <c r="D8" s="34">
        <v>449.9</v>
      </c>
      <c r="E8" s="31">
        <f t="shared" si="0"/>
        <v>46.25269867379459</v>
      </c>
    </row>
    <row r="9" spans="1:15" ht="15.05" customHeight="1" x14ac:dyDescent="0.3">
      <c r="A9" s="32"/>
      <c r="B9" s="10" t="s">
        <v>172</v>
      </c>
      <c r="C9" s="34">
        <v>273.89999999999998</v>
      </c>
      <c r="D9" s="34">
        <v>173.3</v>
      </c>
      <c r="E9" s="31">
        <f t="shared" si="0"/>
        <v>63.271266885724728</v>
      </c>
    </row>
    <row r="10" spans="1:15" ht="15.05" customHeight="1" x14ac:dyDescent="0.3">
      <c r="A10" s="32"/>
      <c r="B10" s="10" t="s">
        <v>173</v>
      </c>
      <c r="C10" s="34">
        <v>273.89999999999998</v>
      </c>
      <c r="D10" s="34">
        <v>159.6</v>
      </c>
      <c r="E10" s="31">
        <f t="shared" si="0"/>
        <v>58.26944140197152</v>
      </c>
    </row>
    <row r="11" spans="1:15" ht="15.05" customHeight="1" x14ac:dyDescent="0.3">
      <c r="A11" s="32"/>
      <c r="B11" s="10" t="s">
        <v>174</v>
      </c>
      <c r="C11" s="34">
        <v>273.89999999999998</v>
      </c>
      <c r="D11" s="34">
        <v>133.9</v>
      </c>
      <c r="E11" s="31">
        <f t="shared" si="0"/>
        <v>48.886454910551301</v>
      </c>
    </row>
    <row r="12" spans="1:15" ht="15.05" customHeight="1" x14ac:dyDescent="0.3">
      <c r="A12" s="32"/>
      <c r="B12" s="10" t="s">
        <v>175</v>
      </c>
      <c r="C12" s="34">
        <v>273.89999999999998</v>
      </c>
      <c r="D12" s="34">
        <v>137</v>
      </c>
      <c r="E12" s="31">
        <f t="shared" si="0"/>
        <v>50.018254837531948</v>
      </c>
    </row>
    <row r="13" spans="1:15" ht="15.05" customHeight="1" x14ac:dyDescent="0.3">
      <c r="A13" s="32"/>
      <c r="B13" s="10" t="s">
        <v>176</v>
      </c>
      <c r="C13" s="34">
        <v>273.89999999999998</v>
      </c>
      <c r="D13" s="34">
        <v>176.5</v>
      </c>
      <c r="E13" s="31">
        <f t="shared" si="0"/>
        <v>64.439576487769273</v>
      </c>
    </row>
    <row r="14" spans="1:15" ht="15.05" customHeight="1" x14ac:dyDescent="0.3">
      <c r="A14" s="32"/>
      <c r="B14" s="10" t="s">
        <v>177</v>
      </c>
      <c r="C14" s="34">
        <v>273.89999999999998</v>
      </c>
      <c r="D14" s="34">
        <v>142.9</v>
      </c>
      <c r="E14" s="31">
        <f t="shared" si="0"/>
        <v>52.172325666301575</v>
      </c>
    </row>
    <row r="15" spans="1:15" ht="15.05" customHeight="1" x14ac:dyDescent="0.3">
      <c r="A15" s="32"/>
      <c r="B15" s="10" t="s">
        <v>178</v>
      </c>
      <c r="C15" s="34">
        <v>273.89999999999998</v>
      </c>
      <c r="D15" s="34">
        <v>158.69999999999999</v>
      </c>
      <c r="E15" s="31">
        <f t="shared" si="0"/>
        <v>57.940854326396497</v>
      </c>
    </row>
    <row r="16" spans="1:15" ht="15.05" customHeight="1" x14ac:dyDescent="0.3">
      <c r="A16" s="32"/>
      <c r="B16" s="10" t="s">
        <v>179</v>
      </c>
      <c r="C16" s="34">
        <v>273.89999999999998</v>
      </c>
      <c r="D16" s="34">
        <v>143.9</v>
      </c>
      <c r="E16" s="31">
        <f t="shared" si="0"/>
        <v>52.537422416940494</v>
      </c>
    </row>
    <row r="17" spans="1:5" ht="15.05" customHeight="1" x14ac:dyDescent="0.3">
      <c r="A17" s="32"/>
      <c r="B17" s="10" t="s">
        <v>180</v>
      </c>
      <c r="C17" s="34">
        <v>273.89999999999998</v>
      </c>
      <c r="D17" s="34">
        <v>114.7</v>
      </c>
      <c r="E17" s="31">
        <f t="shared" si="0"/>
        <v>41.876597298284054</v>
      </c>
    </row>
    <row r="18" spans="1:5" s="6" customFormat="1" ht="15.05" customHeight="1" x14ac:dyDescent="0.3">
      <c r="A18" s="32"/>
      <c r="B18" s="10" t="s">
        <v>181</v>
      </c>
      <c r="C18" s="34">
        <v>273.89999999999998</v>
      </c>
      <c r="D18" s="34">
        <v>79</v>
      </c>
      <c r="E18" s="31">
        <f t="shared" si="0"/>
        <v>28.842643300474631</v>
      </c>
    </row>
    <row r="19" spans="1:5" ht="15.05" customHeight="1" x14ac:dyDescent="0.3">
      <c r="A19" s="32"/>
      <c r="B19" s="10" t="s">
        <v>182</v>
      </c>
      <c r="C19" s="34">
        <v>547.79999999999995</v>
      </c>
      <c r="D19" s="34">
        <v>316.7</v>
      </c>
      <c r="E19" s="31">
        <f t="shared" si="0"/>
        <v>57.813070463672879</v>
      </c>
    </row>
    <row r="20" spans="1:5" s="6" customFormat="1" ht="15.05" customHeight="1" x14ac:dyDescent="0.3">
      <c r="A20" s="29"/>
      <c r="B20" s="9" t="s">
        <v>18</v>
      </c>
      <c r="C20" s="31">
        <f>C6</f>
        <v>4259.5000000000009</v>
      </c>
      <c r="D20" s="31">
        <f>SUM(D8:D19)</f>
        <v>2186.1000000000004</v>
      </c>
      <c r="E20" s="31">
        <f>D20/C20*100</f>
        <v>51.322925225965491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A7" zoomScaleSheetLayoutView="80" workbookViewId="0">
      <selection activeCell="B15" sqref="B15"/>
    </sheetView>
  </sheetViews>
  <sheetFormatPr defaultColWidth="15.6640625" defaultRowHeight="15.65" x14ac:dyDescent="0.3"/>
  <cols>
    <col min="1" max="1" width="6.554687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15" x14ac:dyDescent="0.3">
      <c r="A1" s="140" t="s">
        <v>0</v>
      </c>
      <c r="B1" s="149"/>
      <c r="C1" s="149"/>
      <c r="D1" s="149"/>
      <c r="E1" s="149"/>
    </row>
    <row r="2" spans="1:15" x14ac:dyDescent="0.3">
      <c r="A2" s="142" t="s">
        <v>2</v>
      </c>
      <c r="B2" s="149"/>
      <c r="C2" s="149"/>
      <c r="D2" s="149"/>
      <c r="E2" s="149"/>
    </row>
    <row r="3" spans="1:15" x14ac:dyDescent="0.3">
      <c r="A3" s="143" t="s">
        <v>105</v>
      </c>
      <c r="B3" s="149"/>
      <c r="C3" s="149"/>
      <c r="D3" s="149"/>
      <c r="E3" s="149"/>
    </row>
    <row r="4" spans="1:15" x14ac:dyDescent="0.3">
      <c r="B4" s="2" t="s">
        <v>1</v>
      </c>
      <c r="E4" s="3" t="s">
        <v>3</v>
      </c>
    </row>
    <row r="5" spans="1:15" ht="128.19999999999999" customHeight="1" x14ac:dyDescent="0.3">
      <c r="A5" s="4" t="s">
        <v>4</v>
      </c>
      <c r="B5" s="4" t="s">
        <v>19</v>
      </c>
      <c r="C5" s="5" t="s">
        <v>106</v>
      </c>
      <c r="D5" s="5" t="s">
        <v>107</v>
      </c>
      <c r="E5" s="5" t="s">
        <v>108</v>
      </c>
    </row>
    <row r="6" spans="1:15" s="6" customFormat="1" ht="15.05" customHeight="1" x14ac:dyDescent="0.3">
      <c r="A6" s="29" t="s">
        <v>12</v>
      </c>
      <c r="B6" s="9" t="s">
        <v>11</v>
      </c>
      <c r="C6" s="31">
        <f>C7</f>
        <v>4052.3999999999992</v>
      </c>
      <c r="D6" s="31">
        <f>D7</f>
        <v>1993.7</v>
      </c>
      <c r="E6" s="31">
        <f>D6/C6*100</f>
        <v>49.198006119830232</v>
      </c>
    </row>
    <row r="7" spans="1:15" s="119" customFormat="1" ht="53.25" customHeight="1" x14ac:dyDescent="0.3">
      <c r="A7" s="49" t="s">
        <v>74</v>
      </c>
      <c r="B7" s="50" t="s">
        <v>56</v>
      </c>
      <c r="C7" s="113">
        <f>SUM(C8:C19)</f>
        <v>4052.3999999999992</v>
      </c>
      <c r="D7" s="113">
        <f>SUM(D8:D19)</f>
        <v>1993.7</v>
      </c>
      <c r="E7" s="112">
        <f t="shared" ref="E7:E20" si="0">D7/C7*100</f>
        <v>49.198006119830232</v>
      </c>
      <c r="F7" s="114"/>
      <c r="G7" s="115"/>
      <c r="H7" s="116"/>
      <c r="I7" s="117"/>
      <c r="J7" s="117"/>
      <c r="K7" s="117"/>
      <c r="L7" s="118"/>
      <c r="M7" s="118"/>
      <c r="N7" s="118"/>
      <c r="O7" s="118"/>
    </row>
    <row r="8" spans="1:15" ht="15.05" customHeight="1" x14ac:dyDescent="0.3">
      <c r="A8" s="32"/>
      <c r="B8" s="10" t="s">
        <v>171</v>
      </c>
      <c r="C8" s="34">
        <v>337.7</v>
      </c>
      <c r="D8" s="34">
        <v>167.6</v>
      </c>
      <c r="E8" s="34">
        <f t="shared" si="0"/>
        <v>49.62984897838318</v>
      </c>
    </row>
    <row r="9" spans="1:15" ht="15.05" customHeight="1" x14ac:dyDescent="0.3">
      <c r="A9" s="32"/>
      <c r="B9" s="10" t="s">
        <v>172</v>
      </c>
      <c r="C9" s="34">
        <v>337.7</v>
      </c>
      <c r="D9" s="34">
        <v>154.80000000000001</v>
      </c>
      <c r="E9" s="34">
        <f t="shared" si="0"/>
        <v>45.839502517026951</v>
      </c>
    </row>
    <row r="10" spans="1:15" ht="15.05" customHeight="1" x14ac:dyDescent="0.3">
      <c r="A10" s="32"/>
      <c r="B10" s="10" t="s">
        <v>173</v>
      </c>
      <c r="C10" s="34">
        <v>337.7</v>
      </c>
      <c r="D10" s="34">
        <v>196.9</v>
      </c>
      <c r="E10" s="34">
        <f t="shared" si="0"/>
        <v>58.306188925081436</v>
      </c>
    </row>
    <row r="11" spans="1:15" ht="15.05" customHeight="1" x14ac:dyDescent="0.3">
      <c r="A11" s="32"/>
      <c r="B11" s="10" t="s">
        <v>174</v>
      </c>
      <c r="C11" s="34">
        <v>337.7</v>
      </c>
      <c r="D11" s="34">
        <v>133.19999999999999</v>
      </c>
      <c r="E11" s="34">
        <f t="shared" si="0"/>
        <v>39.443292863488303</v>
      </c>
    </row>
    <row r="12" spans="1:15" ht="15.05" customHeight="1" x14ac:dyDescent="0.3">
      <c r="A12" s="32"/>
      <c r="B12" s="10" t="s">
        <v>175</v>
      </c>
      <c r="C12" s="34">
        <v>337.7</v>
      </c>
      <c r="D12" s="34">
        <v>178.6</v>
      </c>
      <c r="E12" s="34">
        <f t="shared" si="0"/>
        <v>52.887177968611198</v>
      </c>
    </row>
    <row r="13" spans="1:15" ht="15.05" customHeight="1" x14ac:dyDescent="0.3">
      <c r="A13" s="32"/>
      <c r="B13" s="10" t="s">
        <v>176</v>
      </c>
      <c r="C13" s="34">
        <v>337.7</v>
      </c>
      <c r="D13" s="34">
        <v>132</v>
      </c>
      <c r="E13" s="34">
        <f t="shared" si="0"/>
        <v>39.087947882736159</v>
      </c>
    </row>
    <row r="14" spans="1:15" ht="15.05" customHeight="1" x14ac:dyDescent="0.3">
      <c r="A14" s="32"/>
      <c r="B14" s="10" t="s">
        <v>177</v>
      </c>
      <c r="C14" s="34">
        <v>337.7</v>
      </c>
      <c r="D14" s="34">
        <v>202.2</v>
      </c>
      <c r="E14" s="34">
        <f t="shared" si="0"/>
        <v>59.875629256736751</v>
      </c>
    </row>
    <row r="15" spans="1:15" ht="15.05" customHeight="1" x14ac:dyDescent="0.3">
      <c r="A15" s="32"/>
      <c r="B15" s="10" t="s">
        <v>178</v>
      </c>
      <c r="C15" s="34">
        <v>337.7</v>
      </c>
      <c r="D15" s="34">
        <v>141.4</v>
      </c>
      <c r="E15" s="34">
        <f t="shared" si="0"/>
        <v>41.871483565294639</v>
      </c>
    </row>
    <row r="16" spans="1:15" ht="15.05" customHeight="1" x14ac:dyDescent="0.3">
      <c r="A16" s="32"/>
      <c r="B16" s="10" t="s">
        <v>179</v>
      </c>
      <c r="C16" s="34">
        <v>337.7</v>
      </c>
      <c r="D16" s="34">
        <v>168</v>
      </c>
      <c r="E16" s="34">
        <f t="shared" si="0"/>
        <v>49.748297305300568</v>
      </c>
    </row>
    <row r="17" spans="1:5" ht="15.05" customHeight="1" x14ac:dyDescent="0.3">
      <c r="A17" s="32"/>
      <c r="B17" s="10" t="s">
        <v>180</v>
      </c>
      <c r="C17" s="34">
        <v>337.7</v>
      </c>
      <c r="D17" s="34">
        <v>227.8</v>
      </c>
      <c r="E17" s="34">
        <f t="shared" si="0"/>
        <v>67.456322179449231</v>
      </c>
    </row>
    <row r="18" spans="1:5" s="6" customFormat="1" ht="15.05" customHeight="1" x14ac:dyDescent="0.3">
      <c r="A18" s="32"/>
      <c r="B18" s="10" t="s">
        <v>181</v>
      </c>
      <c r="C18" s="34">
        <v>337.7</v>
      </c>
      <c r="D18" s="34">
        <v>125.2</v>
      </c>
      <c r="E18" s="34">
        <f t="shared" si="0"/>
        <v>37.07432632514066</v>
      </c>
    </row>
    <row r="19" spans="1:5" ht="15.05" customHeight="1" x14ac:dyDescent="0.3">
      <c r="A19" s="32"/>
      <c r="B19" s="10" t="s">
        <v>182</v>
      </c>
      <c r="C19" s="34">
        <v>337.7</v>
      </c>
      <c r="D19" s="34">
        <v>166</v>
      </c>
      <c r="E19" s="34">
        <f t="shared" si="0"/>
        <v>49.156055670713656</v>
      </c>
    </row>
    <row r="20" spans="1:5" s="6" customFormat="1" ht="15.05" customHeight="1" x14ac:dyDescent="0.3">
      <c r="A20" s="29"/>
      <c r="B20" s="9" t="s">
        <v>18</v>
      </c>
      <c r="C20" s="31">
        <f>SUM(C8:C19)</f>
        <v>4052.3999999999992</v>
      </c>
      <c r="D20" s="31">
        <f>SUM(D8:D19)</f>
        <v>1993.7</v>
      </c>
      <c r="E20" s="31">
        <f t="shared" si="0"/>
        <v>49.198006119830232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4" zoomScaleSheetLayoutView="80" workbookViewId="0">
      <selection activeCell="B15" sqref="B15"/>
    </sheetView>
  </sheetViews>
  <sheetFormatPr defaultColWidth="9.109375" defaultRowHeight="15.65" x14ac:dyDescent="0.3"/>
  <cols>
    <col min="1" max="1" width="6.554687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/>
    <col min="252" max="252" width="89" style="1" customWidth="1"/>
    <col min="253" max="255" width="18.6640625" style="1" customWidth="1"/>
    <col min="256" max="16384" width="9.109375" style="1"/>
  </cols>
  <sheetData>
    <row r="1" spans="1:15" x14ac:dyDescent="0.3">
      <c r="A1" s="140" t="s">
        <v>0</v>
      </c>
      <c r="B1" s="149"/>
      <c r="C1" s="149"/>
      <c r="D1" s="149"/>
      <c r="E1" s="149"/>
    </row>
    <row r="2" spans="1:15" x14ac:dyDescent="0.3">
      <c r="A2" s="142" t="s">
        <v>2</v>
      </c>
      <c r="B2" s="149"/>
      <c r="C2" s="149"/>
      <c r="D2" s="149"/>
      <c r="E2" s="149"/>
    </row>
    <row r="3" spans="1:15" x14ac:dyDescent="0.3">
      <c r="A3" s="143" t="s">
        <v>105</v>
      </c>
      <c r="B3" s="149"/>
      <c r="C3" s="149"/>
      <c r="D3" s="149"/>
      <c r="E3" s="149"/>
    </row>
    <row r="4" spans="1:15" x14ac:dyDescent="0.3">
      <c r="B4" s="2" t="s">
        <v>1</v>
      </c>
      <c r="E4" s="3" t="s">
        <v>3</v>
      </c>
    </row>
    <row r="5" spans="1:15" ht="128.19999999999999" customHeight="1" x14ac:dyDescent="0.3">
      <c r="A5" s="4" t="s">
        <v>4</v>
      </c>
      <c r="B5" s="4" t="s">
        <v>19</v>
      </c>
      <c r="C5" s="5" t="s">
        <v>106</v>
      </c>
      <c r="D5" s="5" t="s">
        <v>107</v>
      </c>
      <c r="E5" s="5" t="s">
        <v>108</v>
      </c>
    </row>
    <row r="6" spans="1:15" s="6" customFormat="1" ht="15.05" customHeight="1" x14ac:dyDescent="0.3">
      <c r="A6" s="29" t="s">
        <v>12</v>
      </c>
      <c r="B6" s="9" t="s">
        <v>11</v>
      </c>
      <c r="C6" s="31">
        <f>C7</f>
        <v>7794.5000000000009</v>
      </c>
      <c r="D6" s="31">
        <f>D7</f>
        <v>4341.2999999999993</v>
      </c>
      <c r="E6" s="34">
        <f t="shared" ref="E6:E7" si="0">D6/C6*100</f>
        <v>55.696965809224444</v>
      </c>
    </row>
    <row r="7" spans="1:15" s="119" customFormat="1" ht="52" customHeight="1" x14ac:dyDescent="0.3">
      <c r="A7" s="49" t="s">
        <v>75</v>
      </c>
      <c r="B7" s="50" t="s">
        <v>58</v>
      </c>
      <c r="C7" s="113">
        <f>SUM(C8:C17)</f>
        <v>7794.5000000000009</v>
      </c>
      <c r="D7" s="113">
        <f>SUM(D8:D17)</f>
        <v>4341.2999999999993</v>
      </c>
      <c r="E7" s="34">
        <f t="shared" si="0"/>
        <v>55.696965809224444</v>
      </c>
      <c r="F7" s="114"/>
      <c r="G7" s="115"/>
      <c r="H7" s="116"/>
      <c r="I7" s="117"/>
      <c r="J7" s="117"/>
      <c r="K7" s="117"/>
      <c r="L7" s="120"/>
      <c r="M7" s="118"/>
      <c r="N7" s="118"/>
      <c r="O7" s="118"/>
    </row>
    <row r="8" spans="1:15" ht="15.05" customHeight="1" x14ac:dyDescent="0.3">
      <c r="A8" s="32"/>
      <c r="B8" s="10" t="s">
        <v>171</v>
      </c>
      <c r="C8" s="121">
        <v>895.4</v>
      </c>
      <c r="D8" s="122">
        <v>477.8</v>
      </c>
      <c r="E8" s="34">
        <f>D8/C8*100</f>
        <v>53.361626088898817</v>
      </c>
    </row>
    <row r="9" spans="1:15" ht="15.05" customHeight="1" x14ac:dyDescent="0.3">
      <c r="A9" s="32"/>
      <c r="B9" s="10" t="s">
        <v>172</v>
      </c>
      <c r="C9" s="121">
        <v>698.6</v>
      </c>
      <c r="D9" s="122">
        <v>334.6</v>
      </c>
      <c r="E9" s="34">
        <f t="shared" ref="E9:E18" si="1">D9/C9*100</f>
        <v>47.895791583166336</v>
      </c>
    </row>
    <row r="10" spans="1:15" ht="15.05" customHeight="1" x14ac:dyDescent="0.3">
      <c r="A10" s="32"/>
      <c r="B10" s="10" t="s">
        <v>174</v>
      </c>
      <c r="C10" s="121">
        <v>766.5</v>
      </c>
      <c r="D10" s="122">
        <v>376.2</v>
      </c>
      <c r="E10" s="34">
        <f t="shared" si="1"/>
        <v>49.080234833659489</v>
      </c>
    </row>
    <row r="11" spans="1:15" ht="15.05" customHeight="1" x14ac:dyDescent="0.3">
      <c r="A11" s="32"/>
      <c r="B11" s="10" t="s">
        <v>175</v>
      </c>
      <c r="C11" s="121">
        <v>774.8</v>
      </c>
      <c r="D11" s="122">
        <v>387.3</v>
      </c>
      <c r="E11" s="34">
        <f t="shared" si="1"/>
        <v>49.987093443469291</v>
      </c>
    </row>
    <row r="12" spans="1:15" ht="15.05" customHeight="1" x14ac:dyDescent="0.3">
      <c r="A12" s="32"/>
      <c r="B12" s="10" t="s">
        <v>176</v>
      </c>
      <c r="C12" s="121">
        <v>782.3</v>
      </c>
      <c r="D12" s="122">
        <v>310.7</v>
      </c>
      <c r="E12" s="34">
        <f t="shared" si="1"/>
        <v>39.716221398440496</v>
      </c>
    </row>
    <row r="13" spans="1:15" ht="15.05" customHeight="1" x14ac:dyDescent="0.3">
      <c r="A13" s="32"/>
      <c r="B13" s="10" t="s">
        <v>177</v>
      </c>
      <c r="C13" s="121">
        <v>1002.1</v>
      </c>
      <c r="D13" s="122">
        <v>716.3</v>
      </c>
      <c r="E13" s="34">
        <f t="shared" si="1"/>
        <v>71.479892226324722</v>
      </c>
    </row>
    <row r="14" spans="1:15" ht="15.05" customHeight="1" x14ac:dyDescent="0.3">
      <c r="A14" s="32"/>
      <c r="B14" s="10" t="s">
        <v>179</v>
      </c>
      <c r="C14" s="121">
        <v>619.5</v>
      </c>
      <c r="D14" s="122">
        <v>514.5</v>
      </c>
      <c r="E14" s="34">
        <f t="shared" si="1"/>
        <v>83.050847457627114</v>
      </c>
    </row>
    <row r="15" spans="1:15" ht="15.05" customHeight="1" x14ac:dyDescent="0.3">
      <c r="A15" s="32"/>
      <c r="B15" s="10" t="s">
        <v>180</v>
      </c>
      <c r="C15" s="121">
        <v>844.1</v>
      </c>
      <c r="D15" s="122">
        <v>569.79999999999995</v>
      </c>
      <c r="E15" s="34">
        <f t="shared" si="1"/>
        <v>67.50385025470915</v>
      </c>
    </row>
    <row r="16" spans="1:15" s="6" customFormat="1" ht="15.05" customHeight="1" x14ac:dyDescent="0.3">
      <c r="A16" s="32"/>
      <c r="B16" s="10" t="s">
        <v>181</v>
      </c>
      <c r="C16" s="121">
        <v>823.2</v>
      </c>
      <c r="D16" s="122">
        <v>349.1</v>
      </c>
      <c r="E16" s="34">
        <f t="shared" si="1"/>
        <v>42.407677356656947</v>
      </c>
    </row>
    <row r="17" spans="1:5" ht="15.05" customHeight="1" x14ac:dyDescent="0.3">
      <c r="A17" s="32"/>
      <c r="B17" s="10" t="s">
        <v>182</v>
      </c>
      <c r="C17" s="121">
        <v>588</v>
      </c>
      <c r="D17" s="122">
        <v>305</v>
      </c>
      <c r="E17" s="34">
        <f t="shared" si="1"/>
        <v>51.870748299319722</v>
      </c>
    </row>
    <row r="18" spans="1:5" s="6" customFormat="1" ht="15.05" customHeight="1" x14ac:dyDescent="0.3">
      <c r="A18" s="29"/>
      <c r="B18" s="9" t="s">
        <v>18</v>
      </c>
      <c r="C18" s="31">
        <f>SUM(C8:C17)</f>
        <v>7794.5000000000009</v>
      </c>
      <c r="D18" s="31">
        <f>SUM(D8:D17)</f>
        <v>4341.2999999999993</v>
      </c>
      <c r="E18" s="31">
        <f t="shared" si="1"/>
        <v>55.696965809224444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6.554687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15" x14ac:dyDescent="0.3">
      <c r="A1" s="140" t="s">
        <v>0</v>
      </c>
      <c r="B1" s="149"/>
      <c r="C1" s="149"/>
      <c r="D1" s="149"/>
      <c r="E1" s="149"/>
    </row>
    <row r="2" spans="1:15" x14ac:dyDescent="0.3">
      <c r="A2" s="142" t="s">
        <v>2</v>
      </c>
      <c r="B2" s="149"/>
      <c r="C2" s="149"/>
      <c r="D2" s="149"/>
      <c r="E2" s="149"/>
    </row>
    <row r="3" spans="1:15" x14ac:dyDescent="0.3">
      <c r="A3" s="143" t="s">
        <v>105</v>
      </c>
      <c r="B3" s="149"/>
      <c r="C3" s="149"/>
      <c r="D3" s="149"/>
      <c r="E3" s="149"/>
    </row>
    <row r="4" spans="1:15" x14ac:dyDescent="0.3">
      <c r="B4" s="2" t="s">
        <v>1</v>
      </c>
      <c r="E4" s="3" t="s">
        <v>3</v>
      </c>
    </row>
    <row r="5" spans="1:15" ht="128.19999999999999" customHeight="1" x14ac:dyDescent="0.3">
      <c r="A5" s="4" t="s">
        <v>4</v>
      </c>
      <c r="B5" s="4" t="s">
        <v>19</v>
      </c>
      <c r="C5" s="5" t="s">
        <v>106</v>
      </c>
      <c r="D5" s="5" t="s">
        <v>107</v>
      </c>
      <c r="E5" s="5" t="s">
        <v>108</v>
      </c>
    </row>
    <row r="6" spans="1:15" s="6" customFormat="1" ht="15.05" customHeight="1" x14ac:dyDescent="0.3">
      <c r="A6" s="29" t="s">
        <v>12</v>
      </c>
      <c r="B6" s="9" t="s">
        <v>11</v>
      </c>
      <c r="C6" s="31">
        <f>C7</f>
        <v>0</v>
      </c>
      <c r="D6" s="31">
        <f>D7</f>
        <v>0</v>
      </c>
      <c r="E6" s="31" t="e">
        <f t="shared" ref="E6:E18" si="0">D6/C6*100</f>
        <v>#DIV/0!</v>
      </c>
    </row>
    <row r="7" spans="1:15" s="119" customFormat="1" ht="41.5" customHeight="1" x14ac:dyDescent="0.3">
      <c r="A7" s="49" t="s">
        <v>76</v>
      </c>
      <c r="B7" s="50" t="s">
        <v>60</v>
      </c>
      <c r="C7" s="113">
        <f>SUM(C8:C17)</f>
        <v>0</v>
      </c>
      <c r="D7" s="113">
        <f>SUM(D8:D17)</f>
        <v>0</v>
      </c>
      <c r="E7" s="112" t="e">
        <f t="shared" si="0"/>
        <v>#DIV/0!</v>
      </c>
      <c r="F7" s="114"/>
      <c r="G7" s="115"/>
      <c r="H7" s="116"/>
      <c r="I7" s="117"/>
      <c r="J7" s="117"/>
      <c r="K7" s="117"/>
      <c r="L7" s="120"/>
      <c r="M7" s="118"/>
      <c r="N7" s="118"/>
      <c r="O7" s="118"/>
    </row>
    <row r="8" spans="1:15" ht="15.05" customHeight="1" x14ac:dyDescent="0.3">
      <c r="A8" s="32"/>
      <c r="B8" s="10" t="s">
        <v>173</v>
      </c>
      <c r="C8" s="34">
        <v>0</v>
      </c>
      <c r="D8" s="34">
        <v>0</v>
      </c>
      <c r="E8" s="34" t="e">
        <f t="shared" si="0"/>
        <v>#DIV/0!</v>
      </c>
    </row>
    <row r="9" spans="1:15" ht="15.05" customHeight="1" x14ac:dyDescent="0.3">
      <c r="A9" s="32"/>
      <c r="B9" s="10" t="s">
        <v>174</v>
      </c>
      <c r="C9" s="34">
        <v>0</v>
      </c>
      <c r="D9" s="34">
        <v>0</v>
      </c>
      <c r="E9" s="34" t="e">
        <f t="shared" si="0"/>
        <v>#DIV/0!</v>
      </c>
    </row>
    <row r="10" spans="1:15" ht="15.05" customHeight="1" x14ac:dyDescent="0.3">
      <c r="A10" s="32"/>
      <c r="B10" s="10" t="s">
        <v>175</v>
      </c>
      <c r="C10" s="34">
        <v>0</v>
      </c>
      <c r="D10" s="34">
        <v>0</v>
      </c>
      <c r="E10" s="34" t="e">
        <f t="shared" si="0"/>
        <v>#DIV/0!</v>
      </c>
    </row>
    <row r="11" spans="1:15" ht="15.05" customHeight="1" x14ac:dyDescent="0.3">
      <c r="A11" s="32"/>
      <c r="B11" s="10" t="s">
        <v>176</v>
      </c>
      <c r="C11" s="34">
        <v>0</v>
      </c>
      <c r="D11" s="34">
        <v>0</v>
      </c>
      <c r="E11" s="34" t="e">
        <f t="shared" si="0"/>
        <v>#DIV/0!</v>
      </c>
    </row>
    <row r="12" spans="1:15" ht="15.05" customHeight="1" x14ac:dyDescent="0.3">
      <c r="A12" s="32"/>
      <c r="B12" s="10" t="s">
        <v>177</v>
      </c>
      <c r="C12" s="34">
        <v>0</v>
      </c>
      <c r="D12" s="34">
        <v>0</v>
      </c>
      <c r="E12" s="34" t="e">
        <f t="shared" si="0"/>
        <v>#DIV/0!</v>
      </c>
    </row>
    <row r="13" spans="1:15" ht="15.05" customHeight="1" x14ac:dyDescent="0.3">
      <c r="A13" s="32"/>
      <c r="B13" s="10" t="s">
        <v>178</v>
      </c>
      <c r="C13" s="34">
        <v>0</v>
      </c>
      <c r="D13" s="34">
        <v>0</v>
      </c>
      <c r="E13" s="34" t="e">
        <f t="shared" si="0"/>
        <v>#DIV/0!</v>
      </c>
    </row>
    <row r="14" spans="1:15" ht="15.05" customHeight="1" x14ac:dyDescent="0.3">
      <c r="A14" s="32"/>
      <c r="B14" s="10" t="s">
        <v>179</v>
      </c>
      <c r="C14" s="34">
        <v>0</v>
      </c>
      <c r="D14" s="34">
        <v>0</v>
      </c>
      <c r="E14" s="34" t="e">
        <f t="shared" si="0"/>
        <v>#DIV/0!</v>
      </c>
    </row>
    <row r="15" spans="1:15" ht="15.05" customHeight="1" x14ac:dyDescent="0.3">
      <c r="A15" s="32"/>
      <c r="B15" s="10" t="s">
        <v>180</v>
      </c>
      <c r="C15" s="34">
        <v>0</v>
      </c>
      <c r="D15" s="34">
        <v>0</v>
      </c>
      <c r="E15" s="34" t="e">
        <f t="shared" si="0"/>
        <v>#DIV/0!</v>
      </c>
    </row>
    <row r="16" spans="1:15" s="6" customFormat="1" ht="15.05" customHeight="1" x14ac:dyDescent="0.3">
      <c r="A16" s="32"/>
      <c r="B16" s="10" t="s">
        <v>181</v>
      </c>
      <c r="C16" s="34">
        <v>0</v>
      </c>
      <c r="D16" s="34">
        <v>0</v>
      </c>
      <c r="E16" s="34" t="e">
        <f t="shared" si="0"/>
        <v>#DIV/0!</v>
      </c>
    </row>
    <row r="17" spans="1:5" ht="15.05" customHeight="1" x14ac:dyDescent="0.3">
      <c r="A17" s="32"/>
      <c r="B17" s="10" t="s">
        <v>182</v>
      </c>
      <c r="C17" s="34">
        <v>0</v>
      </c>
      <c r="D17" s="34">
        <v>0</v>
      </c>
      <c r="E17" s="34" t="e">
        <f t="shared" si="0"/>
        <v>#DIV/0!</v>
      </c>
    </row>
    <row r="18" spans="1:5" s="6" customFormat="1" ht="15.05" customHeight="1" x14ac:dyDescent="0.3">
      <c r="A18" s="29"/>
      <c r="B18" s="9" t="s">
        <v>18</v>
      </c>
      <c r="C18" s="31">
        <f>C6</f>
        <v>0</v>
      </c>
      <c r="D18" s="31">
        <f>D6</f>
        <v>0</v>
      </c>
      <c r="E18" s="31" t="e">
        <f t="shared" si="0"/>
        <v>#DIV/0!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6.554687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15" x14ac:dyDescent="0.3">
      <c r="A1" s="140" t="s">
        <v>0</v>
      </c>
      <c r="B1" s="149"/>
      <c r="C1" s="149"/>
      <c r="D1" s="149"/>
      <c r="E1" s="149"/>
    </row>
    <row r="2" spans="1:15" x14ac:dyDescent="0.3">
      <c r="A2" s="142" t="s">
        <v>2</v>
      </c>
      <c r="B2" s="149"/>
      <c r="C2" s="149"/>
      <c r="D2" s="149"/>
      <c r="E2" s="149"/>
    </row>
    <row r="3" spans="1:15" x14ac:dyDescent="0.3">
      <c r="A3" s="143" t="s">
        <v>105</v>
      </c>
      <c r="B3" s="149"/>
      <c r="C3" s="149"/>
      <c r="D3" s="149"/>
      <c r="E3" s="149"/>
    </row>
    <row r="4" spans="1:15" x14ac:dyDescent="0.3">
      <c r="B4" s="2" t="s">
        <v>1</v>
      </c>
      <c r="E4" s="3" t="s">
        <v>3</v>
      </c>
    </row>
    <row r="5" spans="1:15" ht="128.19999999999999" customHeight="1" x14ac:dyDescent="0.3">
      <c r="A5" s="4" t="s">
        <v>4</v>
      </c>
      <c r="B5" s="4" t="s">
        <v>19</v>
      </c>
      <c r="C5" s="5" t="s">
        <v>106</v>
      </c>
      <c r="D5" s="5" t="s">
        <v>107</v>
      </c>
      <c r="E5" s="5" t="s">
        <v>108</v>
      </c>
    </row>
    <row r="6" spans="1:15" s="6" customFormat="1" ht="15.05" customHeight="1" x14ac:dyDescent="0.3">
      <c r="A6" s="29" t="s">
        <v>12</v>
      </c>
      <c r="B6" s="9" t="s">
        <v>11</v>
      </c>
      <c r="C6" s="31">
        <f>C7</f>
        <v>13887.9</v>
      </c>
      <c r="D6" s="31">
        <f>D7</f>
        <v>6943.9000000000005</v>
      </c>
      <c r="E6" s="31">
        <f t="shared" ref="E6:E19" si="0">D6/C6*100</f>
        <v>49.999639974366175</v>
      </c>
    </row>
    <row r="7" spans="1:15" s="119" customFormat="1" ht="50.25" customHeight="1" x14ac:dyDescent="0.3">
      <c r="A7" s="49" t="s">
        <v>77</v>
      </c>
      <c r="B7" s="50" t="s">
        <v>62</v>
      </c>
      <c r="C7" s="113">
        <f>SUM(C8:C18)</f>
        <v>13887.9</v>
      </c>
      <c r="D7" s="113">
        <f>SUM(D8:D18)</f>
        <v>6943.9000000000005</v>
      </c>
      <c r="E7" s="112">
        <f t="shared" si="0"/>
        <v>49.999639974366175</v>
      </c>
      <c r="F7" s="114"/>
      <c r="G7" s="115"/>
      <c r="H7" s="116"/>
      <c r="I7" s="117"/>
      <c r="J7" s="117"/>
      <c r="K7" s="117"/>
      <c r="L7" s="120"/>
      <c r="M7" s="118"/>
      <c r="N7" s="118"/>
      <c r="O7" s="118"/>
    </row>
    <row r="8" spans="1:15" ht="15.05" customHeight="1" x14ac:dyDescent="0.3">
      <c r="A8" s="32"/>
      <c r="B8" s="10" t="s">
        <v>172</v>
      </c>
      <c r="C8" s="34">
        <v>786.3</v>
      </c>
      <c r="D8" s="34">
        <v>393.1</v>
      </c>
      <c r="E8" s="34">
        <f t="shared" si="0"/>
        <v>49.993641103904366</v>
      </c>
    </row>
    <row r="9" spans="1:15" ht="15.05" customHeight="1" x14ac:dyDescent="0.3">
      <c r="A9" s="32"/>
      <c r="B9" s="10" t="s">
        <v>173</v>
      </c>
      <c r="C9" s="34">
        <v>906.4</v>
      </c>
      <c r="D9" s="34">
        <v>453.2</v>
      </c>
      <c r="E9" s="34">
        <f t="shared" si="0"/>
        <v>50</v>
      </c>
    </row>
    <row r="10" spans="1:15" ht="15.05" customHeight="1" x14ac:dyDescent="0.3">
      <c r="A10" s="32"/>
      <c r="B10" s="10" t="s">
        <v>174</v>
      </c>
      <c r="C10" s="34">
        <v>1030</v>
      </c>
      <c r="D10" s="34">
        <v>515</v>
      </c>
      <c r="E10" s="34">
        <f t="shared" si="0"/>
        <v>50</v>
      </c>
    </row>
    <row r="11" spans="1:15" ht="15.05" customHeight="1" x14ac:dyDescent="0.3">
      <c r="A11" s="32"/>
      <c r="B11" s="10" t="s">
        <v>175</v>
      </c>
      <c r="C11" s="34">
        <v>1277.2</v>
      </c>
      <c r="D11" s="34">
        <v>638.6</v>
      </c>
      <c r="E11" s="34">
        <f t="shared" si="0"/>
        <v>50</v>
      </c>
    </row>
    <row r="12" spans="1:15" ht="15.05" customHeight="1" x14ac:dyDescent="0.3">
      <c r="A12" s="32"/>
      <c r="B12" s="10" t="s">
        <v>176</v>
      </c>
      <c r="C12" s="34">
        <v>2224.8000000000002</v>
      </c>
      <c r="D12" s="34">
        <v>1112.4000000000001</v>
      </c>
      <c r="E12" s="34">
        <f t="shared" si="0"/>
        <v>50</v>
      </c>
    </row>
    <row r="13" spans="1:15" ht="15.05" customHeight="1" x14ac:dyDescent="0.3">
      <c r="A13" s="32"/>
      <c r="B13" s="10" t="s">
        <v>177</v>
      </c>
      <c r="C13" s="34">
        <v>1359.6</v>
      </c>
      <c r="D13" s="34">
        <v>679.8</v>
      </c>
      <c r="E13" s="34">
        <f t="shared" si="0"/>
        <v>50</v>
      </c>
    </row>
    <row r="14" spans="1:15" ht="15.05" customHeight="1" x14ac:dyDescent="0.3">
      <c r="A14" s="32"/>
      <c r="B14" s="10" t="s">
        <v>178</v>
      </c>
      <c r="C14" s="34">
        <v>1030</v>
      </c>
      <c r="D14" s="34">
        <v>515</v>
      </c>
      <c r="E14" s="34">
        <f t="shared" si="0"/>
        <v>50</v>
      </c>
    </row>
    <row r="15" spans="1:15" ht="15.05" customHeight="1" x14ac:dyDescent="0.3">
      <c r="A15" s="32"/>
      <c r="B15" s="10" t="s">
        <v>179</v>
      </c>
      <c r="C15" s="34">
        <v>1648</v>
      </c>
      <c r="D15" s="34">
        <v>824</v>
      </c>
      <c r="E15" s="34">
        <f t="shared" si="0"/>
        <v>50</v>
      </c>
    </row>
    <row r="16" spans="1:15" ht="15.05" customHeight="1" x14ac:dyDescent="0.3">
      <c r="A16" s="32"/>
      <c r="B16" s="10" t="s">
        <v>180</v>
      </c>
      <c r="C16" s="34">
        <v>947.6</v>
      </c>
      <c r="D16" s="34">
        <v>473.8</v>
      </c>
      <c r="E16" s="34">
        <f t="shared" si="0"/>
        <v>50</v>
      </c>
    </row>
    <row r="17" spans="1:5" s="6" customFormat="1" ht="15.05" customHeight="1" x14ac:dyDescent="0.3">
      <c r="A17" s="32"/>
      <c r="B17" s="10" t="s">
        <v>181</v>
      </c>
      <c r="C17" s="34">
        <v>1194.8</v>
      </c>
      <c r="D17" s="34">
        <v>597.4</v>
      </c>
      <c r="E17" s="34">
        <f t="shared" si="0"/>
        <v>50</v>
      </c>
    </row>
    <row r="18" spans="1:5" ht="15.05" customHeight="1" x14ac:dyDescent="0.3">
      <c r="A18" s="32"/>
      <c r="B18" s="10" t="s">
        <v>182</v>
      </c>
      <c r="C18" s="34">
        <v>1483.2</v>
      </c>
      <c r="D18" s="34">
        <v>741.6</v>
      </c>
      <c r="E18" s="34">
        <f t="shared" si="0"/>
        <v>50</v>
      </c>
    </row>
    <row r="19" spans="1:5" s="6" customFormat="1" ht="15.05" customHeight="1" x14ac:dyDescent="0.3">
      <c r="A19" s="29"/>
      <c r="B19" s="9" t="s">
        <v>18</v>
      </c>
      <c r="C19" s="31">
        <f>C6</f>
        <v>13887.9</v>
      </c>
      <c r="D19" s="31">
        <f>D6</f>
        <v>6943.9000000000005</v>
      </c>
      <c r="E19" s="31">
        <f t="shared" si="0"/>
        <v>49.999639974366175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6.5546875" style="47" customWidth="1"/>
    <col min="2" max="2" width="74.5546875" style="123" customWidth="1"/>
    <col min="3" max="4" width="14.6640625" style="45" customWidth="1"/>
    <col min="5" max="5" width="14.6640625" style="47" customWidth="1"/>
    <col min="6" max="251" width="9.109375" style="47" customWidth="1"/>
    <col min="252" max="252" width="89" style="47" customWidth="1"/>
    <col min="253" max="255" width="18.6640625" style="47" customWidth="1"/>
    <col min="256" max="16384" width="15.6640625" style="47"/>
  </cols>
  <sheetData>
    <row r="1" spans="1:15" x14ac:dyDescent="0.3">
      <c r="A1" s="166" t="s">
        <v>0</v>
      </c>
      <c r="B1" s="167"/>
      <c r="C1" s="167"/>
      <c r="D1" s="167"/>
      <c r="E1" s="167"/>
    </row>
    <row r="2" spans="1:15" x14ac:dyDescent="0.3">
      <c r="A2" s="168" t="s">
        <v>2</v>
      </c>
      <c r="B2" s="167"/>
      <c r="C2" s="167"/>
      <c r="D2" s="167"/>
      <c r="E2" s="167"/>
    </row>
    <row r="3" spans="1:15" x14ac:dyDescent="0.3">
      <c r="A3" s="169" t="s">
        <v>105</v>
      </c>
      <c r="B3" s="167"/>
      <c r="C3" s="167"/>
      <c r="D3" s="167"/>
      <c r="E3" s="167"/>
    </row>
    <row r="4" spans="1:15" x14ac:dyDescent="0.3">
      <c r="B4" s="123" t="s">
        <v>1</v>
      </c>
      <c r="E4" s="45" t="s">
        <v>3</v>
      </c>
    </row>
    <row r="5" spans="1:15" ht="128.19999999999999" customHeight="1" x14ac:dyDescent="0.3">
      <c r="A5" s="124" t="s">
        <v>4</v>
      </c>
      <c r="B5" s="124" t="s">
        <v>19</v>
      </c>
      <c r="C5" s="5" t="s">
        <v>106</v>
      </c>
      <c r="D5" s="5" t="s">
        <v>107</v>
      </c>
      <c r="E5" s="5" t="s">
        <v>108</v>
      </c>
    </row>
    <row r="6" spans="1:15" s="78" customFormat="1" ht="15.05" customHeight="1" x14ac:dyDescent="0.3">
      <c r="A6" s="125" t="s">
        <v>12</v>
      </c>
      <c r="B6" s="126" t="s">
        <v>11</v>
      </c>
      <c r="C6" s="76">
        <f>C7</f>
        <v>3814.0000000000009</v>
      </c>
      <c r="D6" s="76">
        <f>D7</f>
        <v>1867.9000000000003</v>
      </c>
      <c r="E6" s="76">
        <f t="shared" ref="E6:E20" si="0">D6/C6*100</f>
        <v>48.974829575249082</v>
      </c>
    </row>
    <row r="7" spans="1:15" s="119" customFormat="1" ht="41.5" customHeight="1" x14ac:dyDescent="0.3">
      <c r="A7" s="49" t="s">
        <v>78</v>
      </c>
      <c r="B7" s="50" t="s">
        <v>64</v>
      </c>
      <c r="C7" s="113">
        <f>SUM(C8:C19)</f>
        <v>3814.0000000000009</v>
      </c>
      <c r="D7" s="113">
        <f>SUM(D8:D19)</f>
        <v>1867.9000000000003</v>
      </c>
      <c r="E7" s="112">
        <f t="shared" si="0"/>
        <v>48.974829575249082</v>
      </c>
      <c r="F7" s="114"/>
      <c r="G7" s="115"/>
      <c r="H7" s="116"/>
      <c r="I7" s="117"/>
      <c r="J7" s="117"/>
      <c r="K7" s="117"/>
      <c r="L7" s="120"/>
      <c r="M7" s="118"/>
      <c r="N7" s="118"/>
      <c r="O7" s="118"/>
    </row>
    <row r="8" spans="1:15" ht="15.05" customHeight="1" x14ac:dyDescent="0.3">
      <c r="A8" s="46"/>
      <c r="B8" s="51" t="s">
        <v>171</v>
      </c>
      <c r="C8" s="112">
        <v>664.7</v>
      </c>
      <c r="D8" s="112">
        <v>272</v>
      </c>
      <c r="E8" s="112">
        <f t="shared" si="0"/>
        <v>40.92071611253197</v>
      </c>
    </row>
    <row r="9" spans="1:15" ht="15.05" customHeight="1" x14ac:dyDescent="0.3">
      <c r="A9" s="46"/>
      <c r="B9" s="51" t="s">
        <v>172</v>
      </c>
      <c r="C9" s="112">
        <v>286.3</v>
      </c>
      <c r="D9" s="112">
        <v>225.6</v>
      </c>
      <c r="E9" s="112">
        <f t="shared" si="0"/>
        <v>78.79846315054138</v>
      </c>
    </row>
    <row r="10" spans="1:15" ht="15.05" customHeight="1" x14ac:dyDescent="0.3">
      <c r="A10" s="46"/>
      <c r="B10" s="51" t="s">
        <v>173</v>
      </c>
      <c r="C10" s="112">
        <v>286.3</v>
      </c>
      <c r="D10" s="112">
        <v>149.1</v>
      </c>
      <c r="E10" s="112">
        <f t="shared" si="0"/>
        <v>52.078239608801958</v>
      </c>
    </row>
    <row r="11" spans="1:15" ht="15.05" customHeight="1" x14ac:dyDescent="0.3">
      <c r="A11" s="46"/>
      <c r="B11" s="51" t="s">
        <v>174</v>
      </c>
      <c r="C11" s="112">
        <v>286.3</v>
      </c>
      <c r="D11" s="112">
        <v>99.6</v>
      </c>
      <c r="E11" s="112">
        <f t="shared" si="0"/>
        <v>34.788683199441145</v>
      </c>
    </row>
    <row r="12" spans="1:15" ht="15.05" customHeight="1" x14ac:dyDescent="0.3">
      <c r="A12" s="46"/>
      <c r="B12" s="51" t="s">
        <v>175</v>
      </c>
      <c r="C12" s="112">
        <v>286.3</v>
      </c>
      <c r="D12" s="112">
        <v>142.80000000000001</v>
      </c>
      <c r="E12" s="112">
        <f t="shared" si="0"/>
        <v>49.877750611246945</v>
      </c>
    </row>
    <row r="13" spans="1:15" ht="15.05" customHeight="1" x14ac:dyDescent="0.3">
      <c r="A13" s="46"/>
      <c r="B13" s="51" t="s">
        <v>176</v>
      </c>
      <c r="C13" s="112">
        <v>286.3</v>
      </c>
      <c r="D13" s="112">
        <v>141</v>
      </c>
      <c r="E13" s="112">
        <f t="shared" si="0"/>
        <v>49.249039469088366</v>
      </c>
    </row>
    <row r="14" spans="1:15" ht="15.05" customHeight="1" x14ac:dyDescent="0.3">
      <c r="A14" s="46"/>
      <c r="B14" s="51" t="s">
        <v>177</v>
      </c>
      <c r="C14" s="112">
        <v>286.3</v>
      </c>
      <c r="D14" s="112">
        <v>165.4</v>
      </c>
      <c r="E14" s="112">
        <f t="shared" si="0"/>
        <v>57.771568285015718</v>
      </c>
    </row>
    <row r="15" spans="1:15" ht="15.05" customHeight="1" x14ac:dyDescent="0.3">
      <c r="A15" s="46"/>
      <c r="B15" s="51" t="s">
        <v>178</v>
      </c>
      <c r="C15" s="112">
        <v>286.3</v>
      </c>
      <c r="D15" s="112">
        <v>123.5</v>
      </c>
      <c r="E15" s="112">
        <f t="shared" si="0"/>
        <v>43.136570031435554</v>
      </c>
    </row>
    <row r="16" spans="1:15" ht="15.05" customHeight="1" x14ac:dyDescent="0.3">
      <c r="A16" s="46"/>
      <c r="B16" s="51" t="s">
        <v>179</v>
      </c>
      <c r="C16" s="112">
        <v>286.3</v>
      </c>
      <c r="D16" s="112">
        <v>141</v>
      </c>
      <c r="E16" s="112">
        <f t="shared" si="0"/>
        <v>49.249039469088366</v>
      </c>
    </row>
    <row r="17" spans="1:5" ht="15.05" customHeight="1" x14ac:dyDescent="0.3">
      <c r="A17" s="46"/>
      <c r="B17" s="51" t="s">
        <v>180</v>
      </c>
      <c r="C17" s="112">
        <v>286.3</v>
      </c>
      <c r="D17" s="112">
        <v>168.5</v>
      </c>
      <c r="E17" s="112">
        <f t="shared" si="0"/>
        <v>58.854348585399933</v>
      </c>
    </row>
    <row r="18" spans="1:5" s="78" customFormat="1" ht="15.05" customHeight="1" x14ac:dyDescent="0.3">
      <c r="A18" s="46"/>
      <c r="B18" s="51" t="s">
        <v>181</v>
      </c>
      <c r="C18" s="112">
        <v>286.3</v>
      </c>
      <c r="D18" s="112">
        <v>131.4</v>
      </c>
      <c r="E18" s="112">
        <f t="shared" si="0"/>
        <v>45.895913377575972</v>
      </c>
    </row>
    <row r="19" spans="1:5" ht="15.05" customHeight="1" x14ac:dyDescent="0.3">
      <c r="A19" s="46"/>
      <c r="B19" s="51" t="s">
        <v>182</v>
      </c>
      <c r="C19" s="112">
        <v>286.3</v>
      </c>
      <c r="D19" s="112">
        <v>108</v>
      </c>
      <c r="E19" s="112">
        <f t="shared" si="0"/>
        <v>37.722668529514493</v>
      </c>
    </row>
    <row r="20" spans="1:5" s="78" customFormat="1" ht="15.05" customHeight="1" x14ac:dyDescent="0.3">
      <c r="A20" s="125"/>
      <c r="B20" s="126" t="s">
        <v>18</v>
      </c>
      <c r="C20" s="76">
        <f>C6</f>
        <v>3814.0000000000009</v>
      </c>
      <c r="D20" s="76">
        <f>D6</f>
        <v>1867.9000000000003</v>
      </c>
      <c r="E20" s="76">
        <f t="shared" si="0"/>
        <v>48.974829575249082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77" zoomScaleNormal="77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29.6640625" style="2" customWidth="1"/>
    <col min="3" max="3" width="18" style="3" customWidth="1"/>
    <col min="4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47" t="s">
        <v>205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34415.199999999997</v>
      </c>
      <c r="D6" s="31">
        <f>D7+D8</f>
        <v>22847.3</v>
      </c>
      <c r="E6" s="31">
        <f t="shared" ref="E6:E20" si="0">D6/C6*100</f>
        <v>66.387235872521444</v>
      </c>
    </row>
    <row r="7" spans="1:5" ht="15.05" customHeight="1" x14ac:dyDescent="0.3">
      <c r="A7" s="32" t="s">
        <v>144</v>
      </c>
      <c r="B7" s="8" t="s">
        <v>114</v>
      </c>
      <c r="C7" s="33">
        <v>29315.200000000001</v>
      </c>
      <c r="D7" s="33">
        <v>20041.3</v>
      </c>
      <c r="E7" s="34">
        <f t="shared" si="0"/>
        <v>68.36487555943674</v>
      </c>
    </row>
    <row r="8" spans="1:5" ht="15.05" customHeight="1" x14ac:dyDescent="0.3">
      <c r="A8" s="32" t="s">
        <v>9</v>
      </c>
      <c r="B8" s="8" t="s">
        <v>120</v>
      </c>
      <c r="C8" s="34">
        <v>5100</v>
      </c>
      <c r="D8" s="34">
        <v>2806</v>
      </c>
      <c r="E8" s="34">
        <f t="shared" si="0"/>
        <v>55.019607843137251</v>
      </c>
    </row>
    <row r="9" spans="1:5" ht="15.05" customHeight="1" x14ac:dyDescent="0.3">
      <c r="A9" s="32"/>
      <c r="B9" s="30" t="s">
        <v>121</v>
      </c>
      <c r="C9" s="31">
        <f>C10+C11+C12+C13+C14+C15+C16+C17+C18+C19</f>
        <v>46580</v>
      </c>
      <c r="D9" s="31">
        <f>D10+D11+D12+D13+D14+D15+D16+D17+D18+D19</f>
        <v>37534.6</v>
      </c>
      <c r="E9" s="34">
        <f t="shared" si="0"/>
        <v>80.580936024044647</v>
      </c>
    </row>
    <row r="10" spans="1:5" s="6" customFormat="1" ht="15.05" customHeight="1" x14ac:dyDescent="0.3">
      <c r="A10" s="29" t="s">
        <v>12</v>
      </c>
      <c r="B10" s="8" t="s">
        <v>122</v>
      </c>
      <c r="C10" s="33">
        <v>5600</v>
      </c>
      <c r="D10" s="34">
        <v>5328.8</v>
      </c>
      <c r="E10" s="31">
        <f t="shared" si="0"/>
        <v>95.157142857142858</v>
      </c>
    </row>
    <row r="11" spans="1:5" ht="15.05" customHeight="1" x14ac:dyDescent="0.3">
      <c r="A11" s="32" t="s">
        <v>15</v>
      </c>
      <c r="B11" s="7" t="s">
        <v>123</v>
      </c>
      <c r="C11" s="33">
        <v>3500</v>
      </c>
      <c r="D11" s="34">
        <v>3388.9</v>
      </c>
      <c r="E11" s="34">
        <f t="shared" si="0"/>
        <v>96.825714285714298</v>
      </c>
    </row>
    <row r="12" spans="1:5" ht="15.05" customHeight="1" x14ac:dyDescent="0.3">
      <c r="A12" s="32" t="s">
        <v>145</v>
      </c>
      <c r="B12" s="7" t="s">
        <v>124</v>
      </c>
      <c r="C12" s="33">
        <v>3000</v>
      </c>
      <c r="D12" s="34">
        <v>2744.7</v>
      </c>
      <c r="E12" s="34">
        <f t="shared" si="0"/>
        <v>91.49</v>
      </c>
    </row>
    <row r="13" spans="1:5" ht="15.05" customHeight="1" x14ac:dyDescent="0.3">
      <c r="A13" s="32" t="s">
        <v>146</v>
      </c>
      <c r="B13" s="7" t="s">
        <v>125</v>
      </c>
      <c r="C13" s="33">
        <v>2100</v>
      </c>
      <c r="D13" s="34">
        <v>1649.4</v>
      </c>
      <c r="E13" s="34">
        <f t="shared" si="0"/>
        <v>78.542857142857144</v>
      </c>
    </row>
    <row r="14" spans="1:5" s="6" customFormat="1" ht="15.05" customHeight="1" x14ac:dyDescent="0.3">
      <c r="A14" s="29" t="s">
        <v>147</v>
      </c>
      <c r="B14" s="7" t="s">
        <v>126</v>
      </c>
      <c r="C14" s="33">
        <v>8600</v>
      </c>
      <c r="D14" s="34">
        <v>7151.1</v>
      </c>
      <c r="E14" s="31">
        <f t="shared" si="0"/>
        <v>83.152325581395345</v>
      </c>
    </row>
    <row r="15" spans="1:5" ht="15.05" customHeight="1" x14ac:dyDescent="0.3">
      <c r="A15" s="32" t="s">
        <v>148</v>
      </c>
      <c r="B15" s="7" t="s">
        <v>127</v>
      </c>
      <c r="C15" s="33">
        <v>2100</v>
      </c>
      <c r="D15" s="34">
        <v>1962.2</v>
      </c>
      <c r="E15" s="34">
        <f t="shared" si="0"/>
        <v>93.438095238095244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5900</v>
      </c>
      <c r="D16" s="34">
        <v>4384.8</v>
      </c>
      <c r="E16" s="34">
        <f t="shared" si="0"/>
        <v>74.318644067796612</v>
      </c>
    </row>
    <row r="17" spans="1:5" ht="15.05" customHeight="1" x14ac:dyDescent="0.3">
      <c r="A17" s="32" t="s">
        <v>150</v>
      </c>
      <c r="B17" s="7" t="s">
        <v>129</v>
      </c>
      <c r="C17" s="33">
        <v>1650</v>
      </c>
      <c r="D17" s="34">
        <v>1037.7</v>
      </c>
      <c r="E17" s="34">
        <f t="shared" si="0"/>
        <v>62.890909090909098</v>
      </c>
    </row>
    <row r="18" spans="1:5" s="6" customFormat="1" ht="15.05" customHeight="1" x14ac:dyDescent="0.3">
      <c r="A18" s="29" t="s">
        <v>151</v>
      </c>
      <c r="B18" s="7" t="s">
        <v>117</v>
      </c>
      <c r="C18" s="33">
        <v>8700</v>
      </c>
      <c r="D18" s="34">
        <v>5452.3</v>
      </c>
      <c r="E18" s="31">
        <f t="shared" si="0"/>
        <v>62.670114942528741</v>
      </c>
    </row>
    <row r="19" spans="1:5" ht="15.05" customHeight="1" x14ac:dyDescent="0.3">
      <c r="A19" s="32" t="s">
        <v>152</v>
      </c>
      <c r="B19" s="7" t="s">
        <v>130</v>
      </c>
      <c r="C19" s="33">
        <v>5430</v>
      </c>
      <c r="D19" s="34">
        <v>4434.7</v>
      </c>
      <c r="E19" s="34">
        <f t="shared" si="0"/>
        <v>81.670349907918961</v>
      </c>
    </row>
    <row r="20" spans="1:5" s="6" customFormat="1" ht="15.05" customHeight="1" x14ac:dyDescent="0.3">
      <c r="A20" s="29"/>
      <c r="B20" s="9" t="s">
        <v>18</v>
      </c>
      <c r="C20" s="31">
        <f>C9+C6</f>
        <v>80995.199999999997</v>
      </c>
      <c r="D20" s="31">
        <f>D9+D6</f>
        <v>60381.899999999994</v>
      </c>
      <c r="E20" s="31">
        <f t="shared" si="0"/>
        <v>74.54997333175298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86" zoomScaleNormal="86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35.1093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81.7" customHeight="1" x14ac:dyDescent="0.3">
      <c r="A2" s="147" t="s">
        <v>206</v>
      </c>
      <c r="B2" s="152"/>
      <c r="C2" s="152"/>
      <c r="D2" s="152"/>
      <c r="E2" s="152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49329.3</v>
      </c>
      <c r="D6" s="31">
        <f>D7+D8</f>
        <v>36770.600000000006</v>
      </c>
      <c r="E6" s="31">
        <f t="shared" ref="E6:E20" si="0">D6/C6*100</f>
        <v>74.54109423811002</v>
      </c>
    </row>
    <row r="7" spans="1:5" ht="15.05" customHeight="1" x14ac:dyDescent="0.3">
      <c r="A7" s="32" t="s">
        <v>144</v>
      </c>
      <c r="B7" s="8" t="s">
        <v>114</v>
      </c>
      <c r="C7" s="33">
        <v>35069.9</v>
      </c>
      <c r="D7" s="33">
        <v>28247.4</v>
      </c>
      <c r="E7" s="34">
        <f t="shared" si="0"/>
        <v>80.545995283704826</v>
      </c>
    </row>
    <row r="8" spans="1:5" ht="15.05" customHeight="1" x14ac:dyDescent="0.3">
      <c r="A8" s="32" t="s">
        <v>9</v>
      </c>
      <c r="B8" s="8" t="s">
        <v>120</v>
      </c>
      <c r="C8" s="33">
        <v>14259.4</v>
      </c>
      <c r="D8" s="33">
        <v>8523.2000000000007</v>
      </c>
      <c r="E8" s="34">
        <f t="shared" si="0"/>
        <v>59.772500946743911</v>
      </c>
    </row>
    <row r="9" spans="1:5" ht="15.05" customHeight="1" x14ac:dyDescent="0.3">
      <c r="A9" s="32"/>
      <c r="B9" s="30" t="s">
        <v>121</v>
      </c>
      <c r="C9" s="31">
        <f>SUM(C10:C19)</f>
        <v>170742.90000000002</v>
      </c>
      <c r="D9" s="31">
        <f>D10+D11+D12+D13+D14+D15+D16+D17+D18+D19</f>
        <v>120389.59999999999</v>
      </c>
      <c r="E9" s="34">
        <f t="shared" si="0"/>
        <v>70.509286184081432</v>
      </c>
    </row>
    <row r="10" spans="1:5" s="6" customFormat="1" ht="15.05" customHeight="1" x14ac:dyDescent="0.3">
      <c r="A10" s="29" t="s">
        <v>12</v>
      </c>
      <c r="B10" s="8" t="s">
        <v>122</v>
      </c>
      <c r="C10" s="33">
        <v>12268.6</v>
      </c>
      <c r="D10" s="33">
        <v>9546.2999999999993</v>
      </c>
      <c r="E10" s="31">
        <f t="shared" si="0"/>
        <v>77.810834162007069</v>
      </c>
    </row>
    <row r="11" spans="1:5" ht="15.05" customHeight="1" x14ac:dyDescent="0.3">
      <c r="A11" s="32" t="s">
        <v>15</v>
      </c>
      <c r="B11" s="7" t="s">
        <v>123</v>
      </c>
      <c r="C11" s="33">
        <v>9699.2000000000007</v>
      </c>
      <c r="D11" s="33">
        <v>7013.7</v>
      </c>
      <c r="E11" s="34">
        <f t="shared" si="0"/>
        <v>72.312149455625203</v>
      </c>
    </row>
    <row r="12" spans="1:5" ht="15.05" customHeight="1" x14ac:dyDescent="0.3">
      <c r="A12" s="32" t="s">
        <v>145</v>
      </c>
      <c r="B12" s="7" t="s">
        <v>124</v>
      </c>
      <c r="C12" s="33">
        <v>18504.599999999999</v>
      </c>
      <c r="D12" s="33">
        <v>12574.1</v>
      </c>
      <c r="E12" s="34">
        <f t="shared" si="0"/>
        <v>67.951212131037693</v>
      </c>
    </row>
    <row r="13" spans="1:5" ht="15.05" customHeight="1" x14ac:dyDescent="0.3">
      <c r="A13" s="32" t="s">
        <v>146</v>
      </c>
      <c r="B13" s="7" t="s">
        <v>125</v>
      </c>
      <c r="C13" s="33">
        <v>13170.2</v>
      </c>
      <c r="D13" s="33">
        <v>8284.5</v>
      </c>
      <c r="E13" s="34">
        <f t="shared" si="0"/>
        <v>62.903372765789435</v>
      </c>
    </row>
    <row r="14" spans="1:5" s="6" customFormat="1" ht="15.05" customHeight="1" x14ac:dyDescent="0.3">
      <c r="A14" s="29" t="s">
        <v>147</v>
      </c>
      <c r="B14" s="7" t="s">
        <v>126</v>
      </c>
      <c r="C14" s="33">
        <v>27229.7</v>
      </c>
      <c r="D14" s="33">
        <v>17377</v>
      </c>
      <c r="E14" s="31">
        <f t="shared" si="0"/>
        <v>63.816347591049485</v>
      </c>
    </row>
    <row r="15" spans="1:5" ht="15.05" customHeight="1" x14ac:dyDescent="0.3">
      <c r="A15" s="32" t="s">
        <v>148</v>
      </c>
      <c r="B15" s="7" t="s">
        <v>127</v>
      </c>
      <c r="C15" s="33">
        <v>10227.6</v>
      </c>
      <c r="D15" s="33">
        <v>7395.3</v>
      </c>
      <c r="E15" s="34">
        <f t="shared" si="0"/>
        <v>72.307286166842658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19420.3</v>
      </c>
      <c r="D16" s="33">
        <v>14246.3</v>
      </c>
      <c r="E16" s="34">
        <f t="shared" si="0"/>
        <v>73.35777511161001</v>
      </c>
    </row>
    <row r="17" spans="1:5" ht="15.05" customHeight="1" x14ac:dyDescent="0.3">
      <c r="A17" s="32" t="s">
        <v>150</v>
      </c>
      <c r="B17" s="7" t="s">
        <v>129</v>
      </c>
      <c r="C17" s="33">
        <v>8085.1</v>
      </c>
      <c r="D17" s="33">
        <v>3546.6</v>
      </c>
      <c r="E17" s="34">
        <f t="shared" si="0"/>
        <v>43.865876736218475</v>
      </c>
    </row>
    <row r="18" spans="1:5" s="6" customFormat="1" ht="15.05" customHeight="1" x14ac:dyDescent="0.3">
      <c r="A18" s="29" t="s">
        <v>151</v>
      </c>
      <c r="B18" s="7" t="s">
        <v>117</v>
      </c>
      <c r="C18" s="33">
        <v>27603</v>
      </c>
      <c r="D18" s="33">
        <v>23316.6</v>
      </c>
      <c r="E18" s="31">
        <f t="shared" si="0"/>
        <v>84.471253124660365</v>
      </c>
    </row>
    <row r="19" spans="1:5" ht="15.05" customHeight="1" x14ac:dyDescent="0.3">
      <c r="A19" s="32" t="s">
        <v>152</v>
      </c>
      <c r="B19" s="7" t="s">
        <v>130</v>
      </c>
      <c r="C19" s="33">
        <v>24534.6</v>
      </c>
      <c r="D19" s="33">
        <v>17089.2</v>
      </c>
      <c r="E19" s="34">
        <f t="shared" si="0"/>
        <v>69.653468978503824</v>
      </c>
    </row>
    <row r="20" spans="1:5" s="6" customFormat="1" ht="15.05" customHeight="1" x14ac:dyDescent="0.3">
      <c r="A20" s="29"/>
      <c r="B20" s="9" t="s">
        <v>18</v>
      </c>
      <c r="C20" s="31">
        <f>C9+C6</f>
        <v>220072.2</v>
      </c>
      <c r="D20" s="31">
        <f>D6+D9</f>
        <v>157160.20000000001</v>
      </c>
      <c r="E20" s="31">
        <f t="shared" si="0"/>
        <v>71.413018091335474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93" zoomScaleNormal="93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31.3320312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9.5" customHeight="1" x14ac:dyDescent="0.3">
      <c r="A2" s="147" t="s">
        <v>207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39.5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121269.29999999999</v>
      </c>
      <c r="D6" s="31">
        <f>D7+D8</f>
        <v>72116.899999999994</v>
      </c>
      <c r="E6" s="31">
        <f t="shared" ref="E6:E19" si="0">D6/C6*100</f>
        <v>59.468389773833941</v>
      </c>
    </row>
    <row r="7" spans="1:5" ht="15.05" customHeight="1" x14ac:dyDescent="0.3">
      <c r="A7" s="32" t="s">
        <v>144</v>
      </c>
      <c r="B7" s="8" t="s">
        <v>114</v>
      </c>
      <c r="C7" s="33">
        <v>110058.9</v>
      </c>
      <c r="D7" s="33">
        <v>65084.1</v>
      </c>
      <c r="E7" s="34">
        <f t="shared" si="0"/>
        <v>59.13569915745115</v>
      </c>
    </row>
    <row r="8" spans="1:5" ht="15.05" customHeight="1" x14ac:dyDescent="0.3">
      <c r="A8" s="32" t="s">
        <v>9</v>
      </c>
      <c r="B8" s="8" t="s">
        <v>120</v>
      </c>
      <c r="C8" s="34">
        <v>11210.4</v>
      </c>
      <c r="D8" s="33">
        <v>7032.8</v>
      </c>
      <c r="E8" s="34">
        <f t="shared" si="0"/>
        <v>62.734603582387784</v>
      </c>
    </row>
    <row r="9" spans="1:5" ht="15.05" customHeight="1" x14ac:dyDescent="0.3">
      <c r="A9" s="32"/>
      <c r="B9" s="30" t="s">
        <v>121</v>
      </c>
      <c r="C9" s="31">
        <f>SUM(C10:C19)</f>
        <v>104456.3</v>
      </c>
      <c r="D9" s="31">
        <f>D10+D11+D12+D13+D14+D15+D16+D17+D18+D19</f>
        <v>68367</v>
      </c>
      <c r="E9" s="34">
        <f t="shared" si="0"/>
        <v>65.450336647957087</v>
      </c>
    </row>
    <row r="10" spans="1:5" s="6" customFormat="1" ht="15.05" customHeight="1" x14ac:dyDescent="0.3">
      <c r="A10" s="32" t="s">
        <v>12</v>
      </c>
      <c r="B10" s="8" t="s">
        <v>122</v>
      </c>
      <c r="C10" s="33">
        <v>6613.8</v>
      </c>
      <c r="D10" s="33">
        <v>4952.8999999999996</v>
      </c>
      <c r="E10" s="31">
        <f t="shared" si="0"/>
        <v>74.887356738939786</v>
      </c>
    </row>
    <row r="11" spans="1:5" ht="15.05" customHeight="1" x14ac:dyDescent="0.3">
      <c r="A11" s="32" t="s">
        <v>15</v>
      </c>
      <c r="B11" s="7" t="s">
        <v>123</v>
      </c>
      <c r="C11" s="33">
        <v>6300.6</v>
      </c>
      <c r="D11" s="33">
        <v>4524.8999999999996</v>
      </c>
      <c r="E11" s="34">
        <f t="shared" si="0"/>
        <v>71.81696981239881</v>
      </c>
    </row>
    <row r="12" spans="1:5" ht="15.05" customHeight="1" x14ac:dyDescent="0.3">
      <c r="A12" s="32" t="s">
        <v>145</v>
      </c>
      <c r="B12" s="7" t="s">
        <v>124</v>
      </c>
      <c r="C12" s="33">
        <v>21129.1</v>
      </c>
      <c r="D12" s="33">
        <v>12602</v>
      </c>
      <c r="E12" s="34">
        <f t="shared" si="0"/>
        <v>59.6428622137242</v>
      </c>
    </row>
    <row r="13" spans="1:5" ht="15.05" customHeight="1" x14ac:dyDescent="0.3">
      <c r="A13" s="32" t="s">
        <v>146</v>
      </c>
      <c r="B13" s="7" t="s">
        <v>125</v>
      </c>
      <c r="C13" s="33">
        <v>4567.6000000000004</v>
      </c>
      <c r="D13" s="33">
        <v>2863.6</v>
      </c>
      <c r="E13" s="34">
        <f t="shared" si="0"/>
        <v>62.693756020667301</v>
      </c>
    </row>
    <row r="14" spans="1:5" s="6" customFormat="1" ht="15.05" customHeight="1" x14ac:dyDescent="0.3">
      <c r="A14" s="32" t="s">
        <v>147</v>
      </c>
      <c r="B14" s="7" t="s">
        <v>126</v>
      </c>
      <c r="C14" s="33">
        <v>7617.8</v>
      </c>
      <c r="D14" s="33">
        <v>4800.3999999999996</v>
      </c>
      <c r="E14" s="31">
        <f t="shared" si="0"/>
        <v>63.015568799390898</v>
      </c>
    </row>
    <row r="15" spans="1:5" ht="15.05" customHeight="1" x14ac:dyDescent="0.3">
      <c r="A15" s="32" t="s">
        <v>148</v>
      </c>
      <c r="B15" s="7" t="s">
        <v>127</v>
      </c>
      <c r="C15" s="33">
        <v>7304.8</v>
      </c>
      <c r="D15" s="33">
        <v>5687.9</v>
      </c>
      <c r="E15" s="34">
        <f t="shared" si="0"/>
        <v>77.865239294710321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8795.7999999999993</v>
      </c>
      <c r="D16" s="33">
        <v>5998.8</v>
      </c>
      <c r="E16" s="34">
        <f t="shared" si="0"/>
        <v>68.200732167625461</v>
      </c>
    </row>
    <row r="17" spans="1:5" ht="15.05" customHeight="1" x14ac:dyDescent="0.3">
      <c r="A17" s="32" t="s">
        <v>150</v>
      </c>
      <c r="B17" s="7" t="s">
        <v>129</v>
      </c>
      <c r="C17" s="33">
        <v>13137.8</v>
      </c>
      <c r="D17" s="33">
        <v>7811.3</v>
      </c>
      <c r="E17" s="34">
        <f t="shared" si="0"/>
        <v>59.45668224512476</v>
      </c>
    </row>
    <row r="18" spans="1:5" s="6" customFormat="1" ht="15.05" customHeight="1" x14ac:dyDescent="0.3">
      <c r="A18" s="32" t="s">
        <v>151</v>
      </c>
      <c r="B18" s="7" t="s">
        <v>117</v>
      </c>
      <c r="C18" s="33">
        <v>15809.9</v>
      </c>
      <c r="D18" s="33">
        <v>10223.700000000001</v>
      </c>
      <c r="E18" s="31">
        <f t="shared" si="0"/>
        <v>64.66644317800872</v>
      </c>
    </row>
    <row r="19" spans="1:5" ht="15.05" customHeight="1" x14ac:dyDescent="0.3">
      <c r="A19" s="32" t="s">
        <v>152</v>
      </c>
      <c r="B19" s="7" t="s">
        <v>130</v>
      </c>
      <c r="C19" s="33">
        <v>13179.1</v>
      </c>
      <c r="D19" s="33">
        <v>8901.5</v>
      </c>
      <c r="E19" s="34">
        <f t="shared" si="0"/>
        <v>67.542548428951903</v>
      </c>
    </row>
    <row r="20" spans="1:5" s="6" customFormat="1" ht="15.05" customHeight="1" x14ac:dyDescent="0.3">
      <c r="A20" s="29"/>
      <c r="B20" s="9" t="s">
        <v>18</v>
      </c>
      <c r="C20" s="31">
        <f>C6+C9</f>
        <v>225725.59999999998</v>
      </c>
      <c r="D20" s="31">
        <f>D9+D6</f>
        <v>140483.9</v>
      </c>
      <c r="E20" s="31">
        <f>D20/C20*100</f>
        <v>62.236582824455887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89" zoomScaleNormal="89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29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124" customHeight="1" x14ac:dyDescent="0.3">
      <c r="A2" s="147" t="s">
        <v>208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38.6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141498.59999999998</v>
      </c>
      <c r="D6" s="31">
        <f>D7+D8</f>
        <v>85990.1</v>
      </c>
      <c r="E6" s="31">
        <f>D6/C6*100</f>
        <v>60.770989960324705</v>
      </c>
    </row>
    <row r="7" spans="1:5" ht="15.05" customHeight="1" x14ac:dyDescent="0.3">
      <c r="A7" s="32" t="s">
        <v>144</v>
      </c>
      <c r="B7" s="8" t="s">
        <v>114</v>
      </c>
      <c r="C7" s="33">
        <v>84029.4</v>
      </c>
      <c r="D7" s="33">
        <v>52658.9</v>
      </c>
      <c r="E7" s="34">
        <f>D7/C7*100</f>
        <v>62.667233135069402</v>
      </c>
    </row>
    <row r="8" spans="1:5" ht="15.05" customHeight="1" x14ac:dyDescent="0.3">
      <c r="A8" s="32" t="s">
        <v>9</v>
      </c>
      <c r="B8" s="8" t="s">
        <v>120</v>
      </c>
      <c r="C8" s="34">
        <v>57469.2</v>
      </c>
      <c r="D8" s="33">
        <v>33331.199999999997</v>
      </c>
      <c r="E8" s="34">
        <f t="shared" ref="E8:E20" si="0">D8/C8*100</f>
        <v>57.998371301497144</v>
      </c>
    </row>
    <row r="9" spans="1:5" ht="15.05" customHeight="1" x14ac:dyDescent="0.3">
      <c r="A9" s="32"/>
      <c r="B9" s="30" t="s">
        <v>121</v>
      </c>
      <c r="C9" s="31">
        <f>SUM(C10:C19)</f>
        <v>394064.59999999992</v>
      </c>
      <c r="D9" s="31">
        <f>D10+D11+D12+D13+D14+D15+D16+D17+D18+D19</f>
        <v>262540.5</v>
      </c>
      <c r="E9" s="34">
        <f t="shared" si="0"/>
        <v>66.623721085324604</v>
      </c>
    </row>
    <row r="10" spans="1:5" s="6" customFormat="1" ht="15.05" customHeight="1" x14ac:dyDescent="0.3">
      <c r="A10" s="29" t="s">
        <v>12</v>
      </c>
      <c r="B10" s="8" t="s">
        <v>122</v>
      </c>
      <c r="C10" s="33">
        <v>3539.2</v>
      </c>
      <c r="D10" s="33">
        <v>1936.9</v>
      </c>
      <c r="E10" s="31">
        <f t="shared" si="0"/>
        <v>54.727056962025323</v>
      </c>
    </row>
    <row r="11" spans="1:5" ht="15.05" customHeight="1" x14ac:dyDescent="0.3">
      <c r="A11" s="32" t="s">
        <v>15</v>
      </c>
      <c r="B11" s="7" t="s">
        <v>123</v>
      </c>
      <c r="C11" s="33">
        <v>5249</v>
      </c>
      <c r="D11" s="33">
        <v>3051.4</v>
      </c>
      <c r="E11" s="34">
        <f t="shared" si="0"/>
        <v>58.132977710040009</v>
      </c>
    </row>
    <row r="12" spans="1:5" ht="15.05" customHeight="1" x14ac:dyDescent="0.3">
      <c r="A12" s="32" t="s">
        <v>145</v>
      </c>
      <c r="B12" s="7" t="s">
        <v>124</v>
      </c>
      <c r="C12" s="33">
        <v>35884.199999999997</v>
      </c>
      <c r="D12" s="33">
        <v>22987.4</v>
      </c>
      <c r="E12" s="34">
        <f t="shared" si="0"/>
        <v>64.059948389541916</v>
      </c>
    </row>
    <row r="13" spans="1:5" ht="15.05" customHeight="1" x14ac:dyDescent="0.3">
      <c r="A13" s="32" t="s">
        <v>146</v>
      </c>
      <c r="B13" s="7" t="s">
        <v>125</v>
      </c>
      <c r="C13" s="33">
        <v>56597.7</v>
      </c>
      <c r="D13" s="33">
        <v>32282.799999999999</v>
      </c>
      <c r="E13" s="34">
        <f t="shared" si="0"/>
        <v>57.039066958551324</v>
      </c>
    </row>
    <row r="14" spans="1:5" s="6" customFormat="1" ht="15.05" customHeight="1" x14ac:dyDescent="0.3">
      <c r="A14" s="29" t="s">
        <v>147</v>
      </c>
      <c r="B14" s="7" t="s">
        <v>126</v>
      </c>
      <c r="C14" s="33">
        <v>117463.2</v>
      </c>
      <c r="D14" s="33">
        <v>82858.100000000006</v>
      </c>
      <c r="E14" s="31">
        <f t="shared" si="0"/>
        <v>70.539624324894959</v>
      </c>
    </row>
    <row r="15" spans="1:5" ht="15.05" customHeight="1" x14ac:dyDescent="0.3">
      <c r="A15" s="32" t="s">
        <v>148</v>
      </c>
      <c r="B15" s="7" t="s">
        <v>127</v>
      </c>
      <c r="C15" s="33">
        <v>1115.8</v>
      </c>
      <c r="D15" s="33">
        <v>490.6</v>
      </c>
      <c r="E15" s="34">
        <f t="shared" si="0"/>
        <v>43.968453127800686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65342.1</v>
      </c>
      <c r="D16" s="33">
        <v>46188.3</v>
      </c>
      <c r="E16" s="34">
        <f>D16/C16*100</f>
        <v>70.686892524115393</v>
      </c>
    </row>
    <row r="17" spans="1:5" ht="15.05" customHeight="1" x14ac:dyDescent="0.3">
      <c r="A17" s="32" t="s">
        <v>150</v>
      </c>
      <c r="B17" s="7" t="s">
        <v>129</v>
      </c>
      <c r="C17" s="33">
        <v>8377.5</v>
      </c>
      <c r="D17" s="33">
        <v>4443.3</v>
      </c>
      <c r="E17" s="34">
        <f t="shared" si="0"/>
        <v>53.038495971351843</v>
      </c>
    </row>
    <row r="18" spans="1:5" s="6" customFormat="1" ht="15.05" customHeight="1" x14ac:dyDescent="0.3">
      <c r="A18" s="29" t="s">
        <v>151</v>
      </c>
      <c r="B18" s="7" t="s">
        <v>117</v>
      </c>
      <c r="C18" s="33">
        <v>96342.6</v>
      </c>
      <c r="D18" s="33">
        <v>65659.8</v>
      </c>
      <c r="E18" s="31">
        <f t="shared" si="0"/>
        <v>68.15240610072803</v>
      </c>
    </row>
    <row r="19" spans="1:5" ht="15.05" customHeight="1" x14ac:dyDescent="0.3">
      <c r="A19" s="32" t="s">
        <v>152</v>
      </c>
      <c r="B19" s="7" t="s">
        <v>130</v>
      </c>
      <c r="C19" s="33">
        <v>4153.3</v>
      </c>
      <c r="D19" s="33">
        <v>2641.9</v>
      </c>
      <c r="E19" s="34">
        <f t="shared" si="0"/>
        <v>63.609659788601839</v>
      </c>
    </row>
    <row r="20" spans="1:5" s="6" customFormat="1" ht="15.05" customHeight="1" x14ac:dyDescent="0.3">
      <c r="A20" s="29"/>
      <c r="B20" s="9" t="s">
        <v>18</v>
      </c>
      <c r="C20" s="31">
        <f>C9+C6</f>
        <v>535563.19999999995</v>
      </c>
      <c r="D20" s="31">
        <f>D9+D6</f>
        <v>348530.6</v>
      </c>
      <c r="E20" s="31">
        <f t="shared" si="0"/>
        <v>65.07739889521909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7" t="s">
        <v>161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99"/>
      <c r="B6" s="30" t="s">
        <v>113</v>
      </c>
      <c r="C6" s="31">
        <f>C7+C8</f>
        <v>3883.8</v>
      </c>
      <c r="D6" s="31">
        <f>D7+D8</f>
        <v>1941.9</v>
      </c>
      <c r="E6" s="31">
        <v>0</v>
      </c>
    </row>
    <row r="7" spans="1:5" s="100" customFormat="1" ht="15.05" customHeight="1" x14ac:dyDescent="0.25">
      <c r="A7" s="101" t="s">
        <v>144</v>
      </c>
      <c r="B7" s="8" t="s">
        <v>114</v>
      </c>
      <c r="C7" s="33">
        <v>0</v>
      </c>
      <c r="D7" s="34">
        <v>0</v>
      </c>
      <c r="E7" s="34">
        <v>0</v>
      </c>
    </row>
    <row r="8" spans="1:5" s="100" customFormat="1" ht="15.05" customHeight="1" x14ac:dyDescent="0.25">
      <c r="A8" s="101" t="s">
        <v>9</v>
      </c>
      <c r="B8" s="8" t="s">
        <v>120</v>
      </c>
      <c r="C8" s="33">
        <v>3883.8</v>
      </c>
      <c r="D8" s="34">
        <v>1941.9</v>
      </c>
      <c r="E8" s="34">
        <v>0</v>
      </c>
    </row>
    <row r="9" spans="1:5" s="100" customFormat="1" ht="15.05" customHeight="1" x14ac:dyDescent="0.25">
      <c r="A9" s="102"/>
      <c r="B9" s="30" t="s">
        <v>121</v>
      </c>
      <c r="C9" s="31">
        <f>SUM(C10:C19)</f>
        <v>81958.600000000006</v>
      </c>
      <c r="D9" s="31">
        <f>SUM(D10:D19)</f>
        <v>41249.649000000005</v>
      </c>
      <c r="E9" s="31">
        <f t="shared" ref="E9:E20" si="0">D9/C9*100</f>
        <v>50.329860441735221</v>
      </c>
    </row>
    <row r="10" spans="1:5" s="104" customFormat="1" ht="15.05" customHeight="1" x14ac:dyDescent="0.25">
      <c r="A10" s="101" t="s">
        <v>12</v>
      </c>
      <c r="B10" s="8" t="s">
        <v>122</v>
      </c>
      <c r="C10" s="33">
        <v>1342.1</v>
      </c>
      <c r="D10" s="33">
        <v>671.048</v>
      </c>
      <c r="E10" s="34">
        <v>0</v>
      </c>
    </row>
    <row r="11" spans="1:5" s="100" customFormat="1" ht="15.05" customHeight="1" x14ac:dyDescent="0.25">
      <c r="A11" s="101" t="s">
        <v>15</v>
      </c>
      <c r="B11" s="7" t="s">
        <v>123</v>
      </c>
      <c r="C11" s="33">
        <v>13376.2</v>
      </c>
      <c r="D11" s="33">
        <v>6688.0919999999996</v>
      </c>
      <c r="E11" s="34">
        <f t="shared" si="0"/>
        <v>49.999940192281812</v>
      </c>
    </row>
    <row r="12" spans="1:5" s="100" customFormat="1" ht="15.05" customHeight="1" x14ac:dyDescent="0.25">
      <c r="A12" s="101" t="s">
        <v>145</v>
      </c>
      <c r="B12" s="7" t="s">
        <v>124</v>
      </c>
      <c r="C12" s="33">
        <v>9144.2999999999993</v>
      </c>
      <c r="D12" s="33">
        <v>4572.1499999999996</v>
      </c>
      <c r="E12" s="34">
        <v>0</v>
      </c>
    </row>
    <row r="13" spans="1:5" s="100" customFormat="1" ht="15.05" customHeight="1" x14ac:dyDescent="0.25">
      <c r="A13" s="101" t="s">
        <v>146</v>
      </c>
      <c r="B13" s="7" t="s">
        <v>125</v>
      </c>
      <c r="C13" s="33">
        <v>14238.7</v>
      </c>
      <c r="D13" s="33">
        <v>7119.3320000000003</v>
      </c>
      <c r="E13" s="34">
        <f t="shared" si="0"/>
        <v>49.999873583964828</v>
      </c>
    </row>
    <row r="14" spans="1:5" s="104" customFormat="1" ht="15.05" customHeight="1" x14ac:dyDescent="0.25">
      <c r="A14" s="101" t="s">
        <v>147</v>
      </c>
      <c r="B14" s="7" t="s">
        <v>126</v>
      </c>
      <c r="C14" s="33">
        <v>17927.2</v>
      </c>
      <c r="D14" s="33">
        <v>8963.5920000000006</v>
      </c>
      <c r="E14" s="34">
        <f t="shared" si="0"/>
        <v>49.999955375072517</v>
      </c>
    </row>
    <row r="15" spans="1:5" s="100" customFormat="1" ht="15.05" customHeight="1" x14ac:dyDescent="0.25">
      <c r="A15" s="101" t="s">
        <v>148</v>
      </c>
      <c r="B15" s="7" t="s">
        <v>127</v>
      </c>
      <c r="C15" s="33">
        <v>955.5</v>
      </c>
      <c r="D15" s="33">
        <v>513.9</v>
      </c>
      <c r="E15" s="34">
        <v>0</v>
      </c>
    </row>
    <row r="16" spans="1:5" s="104" customFormat="1" ht="15.05" customHeight="1" x14ac:dyDescent="0.25">
      <c r="A16" s="101" t="s">
        <v>149</v>
      </c>
      <c r="B16" s="7" t="s">
        <v>128</v>
      </c>
      <c r="C16" s="33">
        <v>12167.2</v>
      </c>
      <c r="D16" s="33">
        <v>6083.5919999999996</v>
      </c>
      <c r="E16" s="34">
        <f t="shared" si="0"/>
        <v>49.999934249457553</v>
      </c>
    </row>
    <row r="17" spans="1:5" s="100" customFormat="1" ht="15.05" customHeight="1" x14ac:dyDescent="0.25">
      <c r="A17" s="101" t="s">
        <v>150</v>
      </c>
      <c r="B17" s="7" t="s">
        <v>129</v>
      </c>
      <c r="C17" s="33">
        <v>1605.6</v>
      </c>
      <c r="D17" s="33">
        <v>802.8</v>
      </c>
      <c r="E17" s="34">
        <f t="shared" si="0"/>
        <v>50</v>
      </c>
    </row>
    <row r="18" spans="1:5" s="104" customFormat="1" ht="15.05" customHeight="1" x14ac:dyDescent="0.25">
      <c r="A18" s="101" t="s">
        <v>151</v>
      </c>
      <c r="B18" s="7" t="s">
        <v>117</v>
      </c>
      <c r="C18" s="33">
        <v>8390.6</v>
      </c>
      <c r="D18" s="33">
        <v>4195.2879999999996</v>
      </c>
      <c r="E18" s="34">
        <f t="shared" si="0"/>
        <v>49.999856982814094</v>
      </c>
    </row>
    <row r="19" spans="1:5" s="100" customFormat="1" ht="15.05" customHeight="1" x14ac:dyDescent="0.25">
      <c r="A19" s="101" t="s">
        <v>152</v>
      </c>
      <c r="B19" s="7" t="s">
        <v>130</v>
      </c>
      <c r="C19" s="33">
        <v>2811.2</v>
      </c>
      <c r="D19" s="33">
        <v>1639.855</v>
      </c>
      <c r="E19" s="34">
        <f t="shared" si="0"/>
        <v>58.332918326693232</v>
      </c>
    </row>
    <row r="20" spans="1:5" s="108" customFormat="1" ht="15.05" customHeight="1" x14ac:dyDescent="0.25">
      <c r="A20" s="105" t="s">
        <v>162</v>
      </c>
      <c r="B20" s="106" t="s">
        <v>163</v>
      </c>
      <c r="C20" s="107">
        <v>16712</v>
      </c>
      <c r="D20" s="107">
        <v>0</v>
      </c>
      <c r="E20" s="34">
        <f t="shared" si="0"/>
        <v>0</v>
      </c>
    </row>
    <row r="21" spans="1:5" s="100" customFormat="1" ht="15.05" customHeight="1" x14ac:dyDescent="0.25">
      <c r="A21" s="102"/>
      <c r="B21" s="103" t="s">
        <v>159</v>
      </c>
      <c r="C21" s="31">
        <f>C6+C9+C20</f>
        <v>102554.40000000001</v>
      </c>
      <c r="D21" s="31">
        <f>D6+D9+D20</f>
        <v>43191.549000000006</v>
      </c>
      <c r="E21" s="31">
        <f>D21/C21*100</f>
        <v>42.115744424422552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87" zoomScaleNormal="87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28.664062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81.7" customHeight="1" x14ac:dyDescent="0.35">
      <c r="A2" s="147" t="s">
        <v>209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23215.4</v>
      </c>
      <c r="D6" s="31">
        <f>D7+D8</f>
        <v>13429.6</v>
      </c>
      <c r="E6" s="31">
        <f t="shared" ref="E6:E20" si="0">D6/C6*100</f>
        <v>57.847807920604424</v>
      </c>
    </row>
    <row r="7" spans="1:5" ht="15.05" customHeight="1" x14ac:dyDescent="0.3">
      <c r="A7" s="32" t="s">
        <v>144</v>
      </c>
      <c r="B7" s="8" t="s">
        <v>114</v>
      </c>
      <c r="C7" s="33">
        <v>21278.5</v>
      </c>
      <c r="D7" s="33">
        <v>12198</v>
      </c>
      <c r="E7" s="34">
        <f t="shared" si="0"/>
        <v>57.325469370491348</v>
      </c>
    </row>
    <row r="8" spans="1:5" ht="15.05" customHeight="1" x14ac:dyDescent="0.3">
      <c r="A8" s="32" t="s">
        <v>9</v>
      </c>
      <c r="B8" s="8" t="s">
        <v>120</v>
      </c>
      <c r="C8" s="33">
        <v>1936.9</v>
      </c>
      <c r="D8" s="33">
        <v>1231.5999999999999</v>
      </c>
      <c r="E8" s="34">
        <f t="shared" si="0"/>
        <v>63.586142805513958</v>
      </c>
    </row>
    <row r="9" spans="1:5" ht="15.05" customHeight="1" x14ac:dyDescent="0.3">
      <c r="A9" s="32"/>
      <c r="B9" s="30" t="s">
        <v>121</v>
      </c>
      <c r="C9" s="31">
        <f>C10+C11+C12+C13+C14+C15+C16+C17+C18+C19</f>
        <v>26475.1</v>
      </c>
      <c r="D9" s="31">
        <f>D10+D11+D12+D13+D14+D15+D16+D17+D18+D19</f>
        <v>15020.7</v>
      </c>
      <c r="E9" s="34">
        <f t="shared" si="0"/>
        <v>56.735196467624306</v>
      </c>
    </row>
    <row r="10" spans="1:5" s="6" customFormat="1" ht="15.05" customHeight="1" x14ac:dyDescent="0.3">
      <c r="A10" s="29" t="s">
        <v>12</v>
      </c>
      <c r="B10" s="8" t="s">
        <v>122</v>
      </c>
      <c r="C10" s="33">
        <v>1897</v>
      </c>
      <c r="D10" s="33">
        <v>1194.4000000000001</v>
      </c>
      <c r="E10" s="31">
        <f t="shared" si="0"/>
        <v>62.962572482867699</v>
      </c>
    </row>
    <row r="11" spans="1:5" ht="15.05" customHeight="1" x14ac:dyDescent="0.3">
      <c r="A11" s="32" t="s">
        <v>15</v>
      </c>
      <c r="B11" s="7" t="s">
        <v>123</v>
      </c>
      <c r="C11" s="33">
        <v>2067</v>
      </c>
      <c r="D11" s="33">
        <v>1251.5999999999999</v>
      </c>
      <c r="E11" s="34">
        <f t="shared" si="0"/>
        <v>60.551523947750361</v>
      </c>
    </row>
    <row r="12" spans="1:5" ht="15.05" customHeight="1" x14ac:dyDescent="0.3">
      <c r="A12" s="32" t="s">
        <v>145</v>
      </c>
      <c r="B12" s="7" t="s">
        <v>124</v>
      </c>
      <c r="C12" s="33">
        <v>6567</v>
      </c>
      <c r="D12" s="33">
        <v>3751.7</v>
      </c>
      <c r="E12" s="34">
        <f t="shared" si="0"/>
        <v>57.129587330592358</v>
      </c>
    </row>
    <row r="13" spans="1:5" ht="15.05" customHeight="1" x14ac:dyDescent="0.3">
      <c r="A13" s="32" t="s">
        <v>146</v>
      </c>
      <c r="B13" s="7" t="s">
        <v>125</v>
      </c>
      <c r="C13" s="33">
        <v>1571.3</v>
      </c>
      <c r="D13" s="33">
        <v>417.1</v>
      </c>
      <c r="E13" s="34">
        <f t="shared" si="0"/>
        <v>26.544899128110483</v>
      </c>
    </row>
    <row r="14" spans="1:5" s="6" customFormat="1" ht="15.05" customHeight="1" x14ac:dyDescent="0.3">
      <c r="A14" s="29" t="s">
        <v>147</v>
      </c>
      <c r="B14" s="7" t="s">
        <v>126</v>
      </c>
      <c r="C14" s="33">
        <v>1370.5</v>
      </c>
      <c r="D14" s="33">
        <v>364.6</v>
      </c>
      <c r="E14" s="31">
        <f t="shared" si="0"/>
        <v>26.603429405326523</v>
      </c>
    </row>
    <row r="15" spans="1:5" ht="15.05" customHeight="1" x14ac:dyDescent="0.3">
      <c r="A15" s="32" t="s">
        <v>148</v>
      </c>
      <c r="B15" s="7" t="s">
        <v>127</v>
      </c>
      <c r="C15" s="33">
        <v>2124.4</v>
      </c>
      <c r="D15" s="33">
        <v>1322.1</v>
      </c>
      <c r="E15" s="34">
        <f t="shared" si="0"/>
        <v>62.234042553191479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1916.9</v>
      </c>
      <c r="D16" s="33">
        <v>1201.9000000000001</v>
      </c>
      <c r="E16" s="34">
        <f t="shared" si="0"/>
        <v>62.700193019980176</v>
      </c>
    </row>
    <row r="17" spans="1:5" ht="15.05" customHeight="1" x14ac:dyDescent="0.3">
      <c r="A17" s="32" t="s">
        <v>150</v>
      </c>
      <c r="B17" s="7" t="s">
        <v>129</v>
      </c>
      <c r="C17" s="33">
        <v>2317</v>
      </c>
      <c r="D17" s="33">
        <v>1460.4</v>
      </c>
      <c r="E17" s="34">
        <f t="shared" si="0"/>
        <v>63.029779887785928</v>
      </c>
    </row>
    <row r="18" spans="1:5" s="6" customFormat="1" ht="15.05" customHeight="1" x14ac:dyDescent="0.3">
      <c r="A18" s="29" t="s">
        <v>151</v>
      </c>
      <c r="B18" s="7" t="s">
        <v>117</v>
      </c>
      <c r="C18" s="33">
        <v>3167</v>
      </c>
      <c r="D18" s="33">
        <v>1934.1</v>
      </c>
      <c r="E18" s="31">
        <f t="shared" si="0"/>
        <v>61.070413640669393</v>
      </c>
    </row>
    <row r="19" spans="1:5" ht="15.05" customHeight="1" x14ac:dyDescent="0.3">
      <c r="A19" s="32" t="s">
        <v>152</v>
      </c>
      <c r="B19" s="7" t="s">
        <v>130</v>
      </c>
      <c r="C19" s="33">
        <v>3477</v>
      </c>
      <c r="D19" s="33">
        <v>2122.8000000000002</v>
      </c>
      <c r="E19" s="34">
        <f t="shared" si="0"/>
        <v>61.05263157894737</v>
      </c>
    </row>
    <row r="20" spans="1:5" s="6" customFormat="1" ht="15.05" customHeight="1" x14ac:dyDescent="0.3">
      <c r="A20" s="29"/>
      <c r="B20" s="9" t="s">
        <v>18</v>
      </c>
      <c r="C20" s="31">
        <f>C6+C9</f>
        <v>49690.5</v>
      </c>
      <c r="D20" s="31">
        <f>D9+D6</f>
        <v>28450.300000000003</v>
      </c>
      <c r="E20" s="31">
        <f t="shared" si="0"/>
        <v>57.255008502631291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87" zoomScaleNormal="87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28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72.8" customHeight="1" x14ac:dyDescent="0.3">
      <c r="A2" s="147" t="s">
        <v>210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42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83300</v>
      </c>
      <c r="D6" s="31">
        <f>D7+D8</f>
        <v>47.7</v>
      </c>
      <c r="E6" s="31">
        <f t="shared" ref="E6:E20" si="0">D6/C6*100</f>
        <v>5.7262905162064823E-2</v>
      </c>
    </row>
    <row r="7" spans="1:5" ht="15.05" customHeight="1" x14ac:dyDescent="0.3">
      <c r="A7" s="32" t="s">
        <v>144</v>
      </c>
      <c r="B7" s="8" t="s">
        <v>114</v>
      </c>
      <c r="C7" s="33">
        <v>81700</v>
      </c>
      <c r="D7" s="34">
        <v>47.7</v>
      </c>
      <c r="E7" s="34">
        <f t="shared" si="0"/>
        <v>5.8384332925336603E-2</v>
      </c>
    </row>
    <row r="8" spans="1:5" ht="15.05" customHeight="1" x14ac:dyDescent="0.3">
      <c r="A8" s="32" t="s">
        <v>9</v>
      </c>
      <c r="B8" s="8" t="s">
        <v>120</v>
      </c>
      <c r="C8" s="34">
        <v>1600</v>
      </c>
      <c r="D8" s="34">
        <v>0</v>
      </c>
      <c r="E8" s="34">
        <f t="shared" si="0"/>
        <v>0</v>
      </c>
    </row>
    <row r="9" spans="1:5" ht="15.05" customHeight="1" x14ac:dyDescent="0.3">
      <c r="A9" s="32"/>
      <c r="B9" s="30" t="s">
        <v>121</v>
      </c>
      <c r="C9" s="31">
        <f>SUM(C10:C19)</f>
        <v>31700</v>
      </c>
      <c r="D9" s="31">
        <f>D10+D11+D12+D13+D14+D15+D16+D17+D18+D19</f>
        <v>16.600000000000001</v>
      </c>
      <c r="E9" s="31">
        <f t="shared" si="0"/>
        <v>5.2365930599369087E-2</v>
      </c>
    </row>
    <row r="10" spans="1:5" s="6" customFormat="1" ht="15.05" customHeight="1" x14ac:dyDescent="0.3">
      <c r="A10" s="29" t="s">
        <v>12</v>
      </c>
      <c r="B10" s="8" t="s">
        <v>122</v>
      </c>
      <c r="C10" s="33">
        <v>0</v>
      </c>
      <c r="D10" s="33">
        <v>0</v>
      </c>
      <c r="E10" s="34">
        <v>0</v>
      </c>
    </row>
    <row r="11" spans="1:5" ht="15.05" customHeight="1" x14ac:dyDescent="0.3">
      <c r="A11" s="32" t="s">
        <v>15</v>
      </c>
      <c r="B11" s="7" t="s">
        <v>123</v>
      </c>
      <c r="C11" s="33">
        <v>1600</v>
      </c>
      <c r="D11" s="33">
        <v>0</v>
      </c>
      <c r="E11" s="34">
        <f t="shared" si="0"/>
        <v>0</v>
      </c>
    </row>
    <row r="12" spans="1:5" ht="15.05" customHeight="1" x14ac:dyDescent="0.3">
      <c r="A12" s="32" t="s">
        <v>145</v>
      </c>
      <c r="B12" s="7" t="s">
        <v>124</v>
      </c>
      <c r="C12" s="33">
        <v>2000</v>
      </c>
      <c r="D12" s="33">
        <v>1.8</v>
      </c>
      <c r="E12" s="34">
        <f t="shared" si="0"/>
        <v>0.09</v>
      </c>
    </row>
    <row r="13" spans="1:5" ht="15.05" customHeight="1" x14ac:dyDescent="0.3">
      <c r="A13" s="32" t="s">
        <v>146</v>
      </c>
      <c r="B13" s="7" t="s">
        <v>125</v>
      </c>
      <c r="C13" s="33">
        <v>1600</v>
      </c>
      <c r="D13" s="33">
        <v>0</v>
      </c>
      <c r="E13" s="34">
        <f t="shared" si="0"/>
        <v>0</v>
      </c>
    </row>
    <row r="14" spans="1:5" s="6" customFormat="1" ht="15.05" customHeight="1" x14ac:dyDescent="0.3">
      <c r="A14" s="29" t="s">
        <v>147</v>
      </c>
      <c r="B14" s="7" t="s">
        <v>126</v>
      </c>
      <c r="C14" s="33">
        <v>1600</v>
      </c>
      <c r="D14" s="33">
        <v>0</v>
      </c>
      <c r="E14" s="34">
        <f t="shared" si="0"/>
        <v>0</v>
      </c>
    </row>
    <row r="15" spans="1:5" ht="15.05" customHeight="1" x14ac:dyDescent="0.3">
      <c r="A15" s="32" t="s">
        <v>148</v>
      </c>
      <c r="B15" s="7" t="s">
        <v>127</v>
      </c>
      <c r="C15" s="33">
        <v>1600</v>
      </c>
      <c r="D15" s="33">
        <v>0</v>
      </c>
      <c r="E15" s="34">
        <f t="shared" si="0"/>
        <v>0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8700</v>
      </c>
      <c r="D16" s="33">
        <v>3.8</v>
      </c>
      <c r="E16" s="34">
        <f t="shared" si="0"/>
        <v>4.3678160919540229E-2</v>
      </c>
    </row>
    <row r="17" spans="1:5" ht="15.05" customHeight="1" x14ac:dyDescent="0.3">
      <c r="A17" s="32" t="s">
        <v>150</v>
      </c>
      <c r="B17" s="7" t="s">
        <v>129</v>
      </c>
      <c r="C17" s="33">
        <v>11400</v>
      </c>
      <c r="D17" s="33">
        <v>11</v>
      </c>
      <c r="E17" s="34">
        <f t="shared" si="0"/>
        <v>9.6491228070175447E-2</v>
      </c>
    </row>
    <row r="18" spans="1:5" s="6" customFormat="1" ht="15.05" customHeight="1" x14ac:dyDescent="0.3">
      <c r="A18" s="29" t="s">
        <v>151</v>
      </c>
      <c r="B18" s="7" t="s">
        <v>117</v>
      </c>
      <c r="C18" s="33">
        <v>1600</v>
      </c>
      <c r="D18" s="33">
        <v>0</v>
      </c>
      <c r="E18" s="34">
        <f t="shared" si="0"/>
        <v>0</v>
      </c>
    </row>
    <row r="19" spans="1:5" ht="15.05" customHeight="1" x14ac:dyDescent="0.3">
      <c r="A19" s="32" t="s">
        <v>152</v>
      </c>
      <c r="B19" s="7" t="s">
        <v>130</v>
      </c>
      <c r="C19" s="33">
        <v>1600</v>
      </c>
      <c r="D19" s="33">
        <v>0</v>
      </c>
      <c r="E19" s="34">
        <f t="shared" si="0"/>
        <v>0</v>
      </c>
    </row>
    <row r="20" spans="1:5" s="6" customFormat="1" ht="15.05" customHeight="1" x14ac:dyDescent="0.3">
      <c r="A20" s="29"/>
      <c r="B20" s="9" t="s">
        <v>18</v>
      </c>
      <c r="C20" s="31">
        <f>C9+C6</f>
        <v>115000</v>
      </c>
      <c r="D20" s="31">
        <f>D9+D6</f>
        <v>64.300000000000011</v>
      </c>
      <c r="E20" s="31">
        <f t="shared" si="0"/>
        <v>5.5913043478260878E-2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="83" zoomScaleNormal="83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42.88671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135.1" customHeight="1" x14ac:dyDescent="0.3">
      <c r="A2" s="147" t="s">
        <v>211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36.5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 t="s">
        <v>144</v>
      </c>
      <c r="B6" s="137" t="s">
        <v>212</v>
      </c>
      <c r="C6" s="34">
        <v>18795.5</v>
      </c>
      <c r="D6" s="33">
        <v>2466</v>
      </c>
      <c r="E6" s="34">
        <f>D6/C6*100</f>
        <v>13.120161740842223</v>
      </c>
    </row>
    <row r="7" spans="1:5" ht="15.05" customHeight="1" x14ac:dyDescent="0.3">
      <c r="A7" s="32" t="s">
        <v>9</v>
      </c>
      <c r="B7" s="137" t="s">
        <v>192</v>
      </c>
      <c r="C7" s="34">
        <v>1672.2</v>
      </c>
      <c r="D7" s="33">
        <v>389.3</v>
      </c>
      <c r="E7" s="34">
        <f>D7/C7*100</f>
        <v>23.280708049276402</v>
      </c>
    </row>
    <row r="8" spans="1:5" ht="15.05" customHeight="1" x14ac:dyDescent="0.3">
      <c r="A8" s="29" t="s">
        <v>12</v>
      </c>
      <c r="B8" s="137" t="s">
        <v>213</v>
      </c>
      <c r="C8" s="34">
        <v>2035.2</v>
      </c>
      <c r="D8" s="33">
        <v>374</v>
      </c>
      <c r="E8" s="34">
        <f t="shared" ref="E8:E15" si="0">D8/C8*100</f>
        <v>18.376572327044023</v>
      </c>
    </row>
    <row r="9" spans="1:5" ht="15.05" customHeight="1" x14ac:dyDescent="0.3">
      <c r="A9" s="32" t="s">
        <v>15</v>
      </c>
      <c r="B9" s="137" t="s">
        <v>214</v>
      </c>
      <c r="C9" s="34">
        <v>1026.5999999999999</v>
      </c>
      <c r="D9" s="33">
        <v>407.9</v>
      </c>
      <c r="E9" s="34">
        <f t="shared" si="0"/>
        <v>39.733099551918954</v>
      </c>
    </row>
    <row r="10" spans="1:5" ht="15.05" customHeight="1" x14ac:dyDescent="0.3">
      <c r="A10" s="29" t="s">
        <v>145</v>
      </c>
      <c r="B10" s="137" t="s">
        <v>215</v>
      </c>
      <c r="C10" s="34">
        <v>1384.9</v>
      </c>
      <c r="D10" s="33">
        <v>536.79999999999995</v>
      </c>
      <c r="E10" s="34">
        <f t="shared" si="0"/>
        <v>38.760921366163615</v>
      </c>
    </row>
    <row r="11" spans="1:5" ht="15.05" customHeight="1" x14ac:dyDescent="0.3">
      <c r="A11" s="32" t="s">
        <v>146</v>
      </c>
      <c r="B11" s="137" t="s">
        <v>195</v>
      </c>
      <c r="C11" s="34">
        <v>1269.4000000000001</v>
      </c>
      <c r="D11" s="33">
        <v>336.9</v>
      </c>
      <c r="E11" s="34">
        <f t="shared" si="0"/>
        <v>26.54009768394517</v>
      </c>
    </row>
    <row r="12" spans="1:5" ht="15.05" customHeight="1" x14ac:dyDescent="0.3">
      <c r="A12" s="29" t="s">
        <v>147</v>
      </c>
      <c r="B12" s="137" t="s">
        <v>216</v>
      </c>
      <c r="C12" s="34">
        <v>410</v>
      </c>
      <c r="D12" s="33">
        <v>128.1</v>
      </c>
      <c r="E12" s="34">
        <f t="shared" si="0"/>
        <v>31.243902439024389</v>
      </c>
    </row>
    <row r="13" spans="1:5" ht="15.05" customHeight="1" x14ac:dyDescent="0.3">
      <c r="A13" s="32" t="s">
        <v>148</v>
      </c>
      <c r="B13" s="137" t="s">
        <v>217</v>
      </c>
      <c r="C13" s="34">
        <v>663</v>
      </c>
      <c r="D13" s="33">
        <v>32.6</v>
      </c>
      <c r="E13" s="34">
        <f t="shared" si="0"/>
        <v>4.9170437405731526</v>
      </c>
    </row>
    <row r="14" spans="1:5" ht="15.05" customHeight="1" x14ac:dyDescent="0.3">
      <c r="A14" s="29" t="s">
        <v>149</v>
      </c>
      <c r="B14" s="137" t="s">
        <v>186</v>
      </c>
      <c r="C14" s="34">
        <v>18424.2</v>
      </c>
      <c r="D14" s="33">
        <v>5489.2</v>
      </c>
      <c r="E14" s="34">
        <f t="shared" si="0"/>
        <v>29.79342386643653</v>
      </c>
    </row>
    <row r="15" spans="1:5" ht="15.05" customHeight="1" x14ac:dyDescent="0.3">
      <c r="A15" s="32" t="s">
        <v>150</v>
      </c>
      <c r="B15" s="137" t="s">
        <v>218</v>
      </c>
      <c r="C15" s="34">
        <v>634.79999999999995</v>
      </c>
      <c r="D15" s="33">
        <v>150.56</v>
      </c>
      <c r="E15" s="34">
        <f t="shared" si="0"/>
        <v>23.717706364209199</v>
      </c>
    </row>
    <row r="16" spans="1:5" s="6" customFormat="1" ht="15.05" customHeight="1" x14ac:dyDescent="0.3">
      <c r="A16" s="29"/>
      <c r="B16" s="9" t="s">
        <v>18</v>
      </c>
      <c r="C16" s="31">
        <f>SUM(C6:C15)</f>
        <v>46315.8</v>
      </c>
      <c r="D16" s="31">
        <f>SUM(D6:D15)</f>
        <v>10311.359999999999</v>
      </c>
      <c r="E16" s="31">
        <f>D16/C16*100</f>
        <v>22.263158576554865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89" zoomScaleNormal="89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31.5546875" style="2" customWidth="1"/>
    <col min="3" max="3" width="19.6640625" style="3" customWidth="1"/>
    <col min="4" max="4" width="19.441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2" customHeight="1" x14ac:dyDescent="0.3">
      <c r="A2" s="147" t="s">
        <v>219</v>
      </c>
      <c r="B2" s="152"/>
      <c r="C2" s="152"/>
      <c r="D2" s="152"/>
      <c r="E2" s="152"/>
    </row>
    <row r="3" spans="1:5" x14ac:dyDescent="0.3">
      <c r="A3" s="170" t="s">
        <v>105</v>
      </c>
      <c r="B3" s="171"/>
      <c r="C3" s="171"/>
      <c r="D3" s="171"/>
      <c r="E3" s="171"/>
    </row>
    <row r="4" spans="1:5" x14ac:dyDescent="0.3">
      <c r="B4" s="2" t="s">
        <v>1</v>
      </c>
      <c r="E4" s="3" t="s">
        <v>3</v>
      </c>
    </row>
    <row r="5" spans="1:5" ht="111.8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0" t="s">
        <v>113</v>
      </c>
      <c r="C6" s="31">
        <f>C7+C8</f>
        <v>115907.9</v>
      </c>
      <c r="D6" s="31">
        <f>D7+D8</f>
        <v>85133.5</v>
      </c>
      <c r="E6" s="31">
        <f t="shared" ref="E6:E20" si="0">D6/C6*100</f>
        <v>73.449264459109358</v>
      </c>
    </row>
    <row r="7" spans="1:5" ht="15.05" customHeight="1" x14ac:dyDescent="0.3">
      <c r="A7" s="32" t="s">
        <v>144</v>
      </c>
      <c r="B7" s="8" t="s">
        <v>114</v>
      </c>
      <c r="C7" s="33">
        <v>97007.9</v>
      </c>
      <c r="D7" s="33">
        <v>72604.7</v>
      </c>
      <c r="E7" s="34">
        <f t="shared" si="0"/>
        <v>74.844110634288555</v>
      </c>
    </row>
    <row r="8" spans="1:5" ht="15.05" customHeight="1" x14ac:dyDescent="0.3">
      <c r="A8" s="32" t="s">
        <v>9</v>
      </c>
      <c r="B8" s="8" t="s">
        <v>120</v>
      </c>
      <c r="C8" s="33">
        <v>18900</v>
      </c>
      <c r="D8" s="33">
        <v>12528.8</v>
      </c>
      <c r="E8" s="34">
        <f t="shared" si="0"/>
        <v>66.289947089947091</v>
      </c>
    </row>
    <row r="9" spans="1:5" ht="15.05" customHeight="1" x14ac:dyDescent="0.3">
      <c r="A9" s="32"/>
      <c r="B9" s="30" t="s">
        <v>121</v>
      </c>
      <c r="C9" s="31">
        <f>C10+C11+C12+C13+C14+C15+C16+C17+C18+C19</f>
        <v>151870</v>
      </c>
      <c r="D9" s="31">
        <f>SUM(D10:D19)</f>
        <v>119878.6</v>
      </c>
      <c r="E9" s="31">
        <f t="shared" si="0"/>
        <v>78.935010206097317</v>
      </c>
    </row>
    <row r="10" spans="1:5" s="6" customFormat="1" ht="15.05" customHeight="1" x14ac:dyDescent="0.3">
      <c r="A10" s="29" t="s">
        <v>12</v>
      </c>
      <c r="B10" s="8" t="s">
        <v>122</v>
      </c>
      <c r="C10" s="33">
        <v>9140</v>
      </c>
      <c r="D10" s="33">
        <v>7224.3</v>
      </c>
      <c r="E10" s="34">
        <f t="shared" si="0"/>
        <v>79.040481400437628</v>
      </c>
    </row>
    <row r="11" spans="1:5" ht="15.05" customHeight="1" x14ac:dyDescent="0.3">
      <c r="A11" s="32" t="s">
        <v>15</v>
      </c>
      <c r="B11" s="7" t="s">
        <v>123</v>
      </c>
      <c r="C11" s="33">
        <v>7950</v>
      </c>
      <c r="D11" s="33">
        <v>6622.7</v>
      </c>
      <c r="E11" s="34">
        <f t="shared" si="0"/>
        <v>83.304402515723268</v>
      </c>
    </row>
    <row r="12" spans="1:5" ht="15.05" customHeight="1" x14ac:dyDescent="0.3">
      <c r="A12" s="32" t="s">
        <v>145</v>
      </c>
      <c r="B12" s="7" t="s">
        <v>124</v>
      </c>
      <c r="C12" s="33">
        <v>25870</v>
      </c>
      <c r="D12" s="33">
        <v>20143.400000000001</v>
      </c>
      <c r="E12" s="34">
        <f t="shared" si="0"/>
        <v>77.863935059914965</v>
      </c>
    </row>
    <row r="13" spans="1:5" ht="15.05" customHeight="1" x14ac:dyDescent="0.3">
      <c r="A13" s="32" t="s">
        <v>146</v>
      </c>
      <c r="B13" s="7" t="s">
        <v>125</v>
      </c>
      <c r="C13" s="33">
        <v>9250</v>
      </c>
      <c r="D13" s="33">
        <v>6824.8</v>
      </c>
      <c r="E13" s="34">
        <f t="shared" si="0"/>
        <v>73.781621621621625</v>
      </c>
    </row>
    <row r="14" spans="1:5" s="6" customFormat="1" ht="15.05" customHeight="1" x14ac:dyDescent="0.3">
      <c r="A14" s="29" t="s">
        <v>147</v>
      </c>
      <c r="B14" s="7" t="s">
        <v>126</v>
      </c>
      <c r="C14" s="33">
        <v>17740</v>
      </c>
      <c r="D14" s="33">
        <v>14459.2</v>
      </c>
      <c r="E14" s="34">
        <f t="shared" si="0"/>
        <v>81.50620067643743</v>
      </c>
    </row>
    <row r="15" spans="1:5" ht="15.05" customHeight="1" x14ac:dyDescent="0.3">
      <c r="A15" s="32" t="s">
        <v>148</v>
      </c>
      <c r="B15" s="7" t="s">
        <v>127</v>
      </c>
      <c r="C15" s="33">
        <v>11940</v>
      </c>
      <c r="D15" s="33">
        <v>9853.2999999999993</v>
      </c>
      <c r="E15" s="34">
        <f t="shared" si="0"/>
        <v>82.523450586264644</v>
      </c>
    </row>
    <row r="16" spans="1:5" s="6" customFormat="1" ht="15.05" customHeight="1" x14ac:dyDescent="0.3">
      <c r="A16" s="32" t="s">
        <v>149</v>
      </c>
      <c r="B16" s="7" t="s">
        <v>128</v>
      </c>
      <c r="C16" s="33">
        <v>14340</v>
      </c>
      <c r="D16" s="33">
        <v>11451.5</v>
      </c>
      <c r="E16" s="34">
        <f t="shared" si="0"/>
        <v>79.857043235704325</v>
      </c>
    </row>
    <row r="17" spans="1:5" ht="15.05" customHeight="1" x14ac:dyDescent="0.3">
      <c r="A17" s="32" t="s">
        <v>150</v>
      </c>
      <c r="B17" s="7" t="s">
        <v>129</v>
      </c>
      <c r="C17" s="33">
        <v>13740</v>
      </c>
      <c r="D17" s="33">
        <v>8981.7000000000007</v>
      </c>
      <c r="E17" s="34">
        <f t="shared" si="0"/>
        <v>65.36899563318778</v>
      </c>
    </row>
    <row r="18" spans="1:5" s="6" customFormat="1" ht="15.05" customHeight="1" x14ac:dyDescent="0.3">
      <c r="A18" s="29" t="s">
        <v>151</v>
      </c>
      <c r="B18" s="7" t="s">
        <v>117</v>
      </c>
      <c r="C18" s="33">
        <v>22530</v>
      </c>
      <c r="D18" s="33">
        <v>17782</v>
      </c>
      <c r="E18" s="34">
        <f t="shared" si="0"/>
        <v>78.925876608965822</v>
      </c>
    </row>
    <row r="19" spans="1:5" ht="15.05" customHeight="1" x14ac:dyDescent="0.3">
      <c r="A19" s="32" t="s">
        <v>152</v>
      </c>
      <c r="B19" s="7" t="s">
        <v>130</v>
      </c>
      <c r="C19" s="33">
        <v>19370</v>
      </c>
      <c r="D19" s="33">
        <v>16535.7</v>
      </c>
      <c r="E19" s="34">
        <f t="shared" si="0"/>
        <v>85.367578729994847</v>
      </c>
    </row>
    <row r="20" spans="1:5" s="6" customFormat="1" ht="15.05" customHeight="1" x14ac:dyDescent="0.3">
      <c r="A20" s="29"/>
      <c r="B20" s="9" t="s">
        <v>18</v>
      </c>
      <c r="C20" s="31">
        <f>C9+C6</f>
        <v>267777.90000000002</v>
      </c>
      <c r="D20" s="31">
        <f>D6+D9</f>
        <v>205012.1</v>
      </c>
      <c r="E20" s="31">
        <f t="shared" si="0"/>
        <v>76.560500325082842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9.5" customHeight="1" x14ac:dyDescent="0.3">
      <c r="A2" s="150" t="s">
        <v>142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31">
        <f>C7+C8</f>
        <v>0</v>
      </c>
      <c r="D6" s="31">
        <f>D7+D8</f>
        <v>0</v>
      </c>
      <c r="E6" s="31">
        <v>0</v>
      </c>
    </row>
    <row r="7" spans="1:5" ht="15.05" customHeight="1" x14ac:dyDescent="0.3">
      <c r="A7" s="32"/>
      <c r="B7" s="39" t="s">
        <v>114</v>
      </c>
      <c r="C7" s="33"/>
      <c r="D7" s="34"/>
      <c r="E7" s="34">
        <v>0</v>
      </c>
    </row>
    <row r="8" spans="1:5" ht="15.05" customHeight="1" x14ac:dyDescent="0.3">
      <c r="A8" s="32"/>
      <c r="B8" s="39" t="s">
        <v>120</v>
      </c>
      <c r="C8" s="34"/>
      <c r="D8" s="34"/>
      <c r="E8" s="34">
        <v>0</v>
      </c>
    </row>
    <row r="9" spans="1:5" ht="15.05" customHeight="1" x14ac:dyDescent="0.3">
      <c r="A9" s="32"/>
      <c r="B9" s="37" t="s">
        <v>121</v>
      </c>
      <c r="C9" s="34">
        <f>SUM(C10:C19)</f>
        <v>0</v>
      </c>
      <c r="D9" s="34">
        <f>SUM(D10:D19)</f>
        <v>0</v>
      </c>
      <c r="E9" s="34">
        <v>0</v>
      </c>
    </row>
    <row r="10" spans="1:5" s="6" customFormat="1" ht="15.05" customHeight="1" x14ac:dyDescent="0.3">
      <c r="A10" s="29"/>
      <c r="B10" s="39" t="s">
        <v>122</v>
      </c>
      <c r="C10" s="52"/>
      <c r="D10" s="31"/>
      <c r="E10" s="31">
        <v>0</v>
      </c>
    </row>
    <row r="11" spans="1:5" ht="15.05" customHeight="1" x14ac:dyDescent="0.3">
      <c r="A11" s="32"/>
      <c r="B11" s="40" t="s">
        <v>123</v>
      </c>
      <c r="C11" s="33"/>
      <c r="D11" s="34"/>
      <c r="E11" s="34">
        <v>0</v>
      </c>
    </row>
    <row r="12" spans="1:5" ht="15.05" customHeight="1" x14ac:dyDescent="0.3">
      <c r="A12" s="32"/>
      <c r="B12" s="40" t="s">
        <v>124</v>
      </c>
      <c r="C12" s="33"/>
      <c r="D12" s="33"/>
      <c r="E12" s="34">
        <v>0</v>
      </c>
    </row>
    <row r="13" spans="1:5" ht="15.05" customHeight="1" x14ac:dyDescent="0.3">
      <c r="A13" s="32"/>
      <c r="B13" s="40" t="s">
        <v>125</v>
      </c>
      <c r="C13" s="33"/>
      <c r="D13" s="34"/>
      <c r="E13" s="34">
        <v>0</v>
      </c>
    </row>
    <row r="14" spans="1:5" s="6" customFormat="1" ht="15.05" customHeight="1" x14ac:dyDescent="0.3">
      <c r="A14" s="29"/>
      <c r="B14" s="40" t="s">
        <v>126</v>
      </c>
      <c r="C14" s="31"/>
      <c r="D14" s="31"/>
      <c r="E14" s="31">
        <v>0</v>
      </c>
    </row>
    <row r="15" spans="1:5" ht="15.05" customHeight="1" x14ac:dyDescent="0.3">
      <c r="A15" s="32"/>
      <c r="B15" s="40" t="s">
        <v>127</v>
      </c>
      <c r="C15" s="34"/>
      <c r="D15" s="34"/>
      <c r="E15" s="34">
        <v>0</v>
      </c>
    </row>
    <row r="16" spans="1:5" s="6" customFormat="1" ht="15.05" customHeight="1" x14ac:dyDescent="0.3">
      <c r="A16" s="32"/>
      <c r="B16" s="40" t="s">
        <v>128</v>
      </c>
      <c r="C16" s="34"/>
      <c r="D16" s="34"/>
      <c r="E16" s="34">
        <v>0</v>
      </c>
    </row>
    <row r="17" spans="1:5" ht="15.05" customHeight="1" x14ac:dyDescent="0.3">
      <c r="A17" s="32"/>
      <c r="B17" s="40" t="s">
        <v>129</v>
      </c>
      <c r="C17" s="34"/>
      <c r="D17" s="34"/>
      <c r="E17" s="34">
        <v>0</v>
      </c>
    </row>
    <row r="18" spans="1:5" s="6" customFormat="1" ht="15.05" customHeight="1" x14ac:dyDescent="0.3">
      <c r="A18" s="29"/>
      <c r="B18" s="40" t="s">
        <v>117</v>
      </c>
      <c r="C18" s="31"/>
      <c r="D18" s="31"/>
      <c r="E18" s="31">
        <v>0</v>
      </c>
    </row>
    <row r="19" spans="1:5" ht="15.05" customHeight="1" x14ac:dyDescent="0.3">
      <c r="A19" s="32"/>
      <c r="B19" s="40" t="s">
        <v>130</v>
      </c>
      <c r="C19" s="34"/>
      <c r="D19" s="34"/>
      <c r="E19" s="34">
        <v>0</v>
      </c>
    </row>
    <row r="20" spans="1:5" s="6" customFormat="1" ht="15.05" customHeight="1" x14ac:dyDescent="0.3">
      <c r="A20" s="29"/>
      <c r="B20" s="9" t="s">
        <v>18</v>
      </c>
      <c r="C20" s="31">
        <f>C6+C9</f>
        <v>0</v>
      </c>
      <c r="D20" s="31">
        <f>D6+D9</f>
        <v>0</v>
      </c>
      <c r="E20" s="31">
        <v>0</v>
      </c>
    </row>
    <row r="22" spans="1:5" x14ac:dyDescent="0.3">
      <c r="B22" s="172" t="s">
        <v>31</v>
      </c>
      <c r="C22" s="173"/>
      <c r="D22" s="174"/>
    </row>
  </sheetData>
  <mergeCells count="4">
    <mergeCell ref="A1:E1"/>
    <mergeCell ref="A2:E2"/>
    <mergeCell ref="A3:E3"/>
    <mergeCell ref="B22:D22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7" customHeight="1" x14ac:dyDescent="0.3">
      <c r="A2" s="150" t="s">
        <v>156</v>
      </c>
      <c r="B2" s="165"/>
      <c r="C2" s="165"/>
      <c r="D2" s="165"/>
      <c r="E2" s="165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38.6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86"/>
      <c r="B6" s="87" t="s">
        <v>113</v>
      </c>
      <c r="C6" s="31">
        <f>C7+C8</f>
        <v>29958.907999999999</v>
      </c>
      <c r="D6" s="31">
        <f>D7+D8</f>
        <v>29865.496999999999</v>
      </c>
      <c r="E6" s="31">
        <f t="shared" ref="E6:E19" si="0">D6/C6*100</f>
        <v>99.688202921147862</v>
      </c>
    </row>
    <row r="7" spans="1:5" ht="15.05" customHeight="1" x14ac:dyDescent="0.3">
      <c r="A7" s="88" t="s">
        <v>144</v>
      </c>
      <c r="B7" s="89" t="s">
        <v>114</v>
      </c>
      <c r="C7" s="34">
        <v>24381.304</v>
      </c>
      <c r="D7" s="34">
        <v>24287.893</v>
      </c>
      <c r="E7" s="34">
        <f t="shared" si="0"/>
        <v>99.616874470700992</v>
      </c>
    </row>
    <row r="8" spans="1:5" ht="15.05" customHeight="1" x14ac:dyDescent="0.3">
      <c r="A8" s="88" t="s">
        <v>9</v>
      </c>
      <c r="B8" s="89" t="s">
        <v>120</v>
      </c>
      <c r="C8" s="34">
        <v>5577.6040000000003</v>
      </c>
      <c r="D8" s="34">
        <v>5577.6040000000003</v>
      </c>
      <c r="E8" s="34">
        <f t="shared" si="0"/>
        <v>100</v>
      </c>
    </row>
    <row r="9" spans="1:5" ht="15.05" customHeight="1" x14ac:dyDescent="0.3">
      <c r="A9" s="90"/>
      <c r="B9" s="87" t="s">
        <v>121</v>
      </c>
      <c r="C9" s="31">
        <f>C10+C11+C12+C13+C14+C15+C16+C17+C18+C19</f>
        <v>68167.655999999988</v>
      </c>
      <c r="D9" s="31">
        <f>D10+D11+D12+D13+D14+D15+D16+D17+D18+D19</f>
        <v>68167.654999999999</v>
      </c>
      <c r="E9" s="31">
        <f t="shared" si="0"/>
        <v>99.999998533028645</v>
      </c>
    </row>
    <row r="10" spans="1:5" s="6" customFormat="1" ht="15.05" customHeight="1" x14ac:dyDescent="0.3">
      <c r="A10" s="88" t="s">
        <v>12</v>
      </c>
      <c r="B10" s="89" t="s">
        <v>122</v>
      </c>
      <c r="C10" s="34">
        <v>4016.3</v>
      </c>
      <c r="D10" s="34">
        <v>4016.3</v>
      </c>
      <c r="E10" s="34">
        <f t="shared" si="0"/>
        <v>100</v>
      </c>
    </row>
    <row r="11" spans="1:5" ht="15.05" customHeight="1" x14ac:dyDescent="0.3">
      <c r="A11" s="88" t="s">
        <v>15</v>
      </c>
      <c r="B11" s="48" t="s">
        <v>123</v>
      </c>
      <c r="C11" s="34">
        <v>2874.5</v>
      </c>
      <c r="D11" s="34">
        <v>2874.5</v>
      </c>
      <c r="E11" s="34">
        <f t="shared" si="0"/>
        <v>100</v>
      </c>
    </row>
    <row r="12" spans="1:5" ht="15.05" customHeight="1" x14ac:dyDescent="0.3">
      <c r="A12" s="88" t="s">
        <v>145</v>
      </c>
      <c r="B12" s="48" t="s">
        <v>124</v>
      </c>
      <c r="C12" s="34">
        <v>9551.98</v>
      </c>
      <c r="D12" s="34">
        <v>9551.98</v>
      </c>
      <c r="E12" s="34">
        <f t="shared" si="0"/>
        <v>100</v>
      </c>
    </row>
    <row r="13" spans="1:5" ht="15.05" customHeight="1" x14ac:dyDescent="0.3">
      <c r="A13" s="88" t="s">
        <v>146</v>
      </c>
      <c r="B13" s="48" t="s">
        <v>125</v>
      </c>
      <c r="C13" s="34">
        <v>7946.45</v>
      </c>
      <c r="D13" s="34">
        <v>7946.55</v>
      </c>
      <c r="E13" s="34">
        <f t="shared" si="0"/>
        <v>100.00125842357279</v>
      </c>
    </row>
    <row r="14" spans="1:5" s="6" customFormat="1" ht="15.05" customHeight="1" x14ac:dyDescent="0.3">
      <c r="A14" s="88" t="s">
        <v>147</v>
      </c>
      <c r="B14" s="48" t="s">
        <v>126</v>
      </c>
      <c r="C14" s="34">
        <v>10481.266</v>
      </c>
      <c r="D14" s="34">
        <v>10481.266</v>
      </c>
      <c r="E14" s="34">
        <f t="shared" si="0"/>
        <v>100</v>
      </c>
    </row>
    <row r="15" spans="1:5" ht="15.05" customHeight="1" x14ac:dyDescent="0.3">
      <c r="A15" s="88" t="s">
        <v>148</v>
      </c>
      <c r="B15" s="48" t="s">
        <v>127</v>
      </c>
      <c r="C15" s="34">
        <v>2171.5</v>
      </c>
      <c r="D15" s="34">
        <v>2171.5</v>
      </c>
      <c r="E15" s="34">
        <f t="shared" si="0"/>
        <v>100</v>
      </c>
    </row>
    <row r="16" spans="1:5" s="6" customFormat="1" ht="15.05" customHeight="1" x14ac:dyDescent="0.3">
      <c r="A16" s="88" t="s">
        <v>149</v>
      </c>
      <c r="B16" s="48" t="s">
        <v>128</v>
      </c>
      <c r="C16" s="34">
        <v>7421.1909999999998</v>
      </c>
      <c r="D16" s="34">
        <v>7421.19</v>
      </c>
      <c r="E16" s="34">
        <f t="shared" si="0"/>
        <v>99.999986525073936</v>
      </c>
    </row>
    <row r="17" spans="1:5" ht="15.05" customHeight="1" x14ac:dyDescent="0.3">
      <c r="A17" s="88" t="s">
        <v>150</v>
      </c>
      <c r="B17" s="48" t="s">
        <v>129</v>
      </c>
      <c r="C17" s="34">
        <v>2709.4479999999999</v>
      </c>
      <c r="D17" s="34">
        <v>2709.4479999999999</v>
      </c>
      <c r="E17" s="34">
        <f t="shared" si="0"/>
        <v>100</v>
      </c>
    </row>
    <row r="18" spans="1:5" s="6" customFormat="1" ht="15.05" customHeight="1" x14ac:dyDescent="0.3">
      <c r="A18" s="88" t="s">
        <v>151</v>
      </c>
      <c r="B18" s="48" t="s">
        <v>117</v>
      </c>
      <c r="C18" s="34">
        <v>15228.286</v>
      </c>
      <c r="D18" s="34">
        <v>15228.186</v>
      </c>
      <c r="E18" s="34">
        <f t="shared" si="0"/>
        <v>99.999343327279249</v>
      </c>
    </row>
    <row r="19" spans="1:5" ht="15.05" customHeight="1" x14ac:dyDescent="0.3">
      <c r="A19" s="88" t="s">
        <v>152</v>
      </c>
      <c r="B19" s="48" t="s">
        <v>130</v>
      </c>
      <c r="C19" s="34">
        <v>5766.7349999999997</v>
      </c>
      <c r="D19" s="34">
        <v>5766.7349999999997</v>
      </c>
      <c r="E19" s="34">
        <f t="shared" si="0"/>
        <v>100</v>
      </c>
    </row>
    <row r="20" spans="1:5" s="6" customFormat="1" ht="15.05" customHeight="1" x14ac:dyDescent="0.3">
      <c r="A20" s="91"/>
      <c r="B20" s="92" t="s">
        <v>18</v>
      </c>
      <c r="C20" s="93">
        <f>C6+C9</f>
        <v>98126.563999999984</v>
      </c>
      <c r="D20" s="93">
        <f>D6+D9</f>
        <v>98033.152000000002</v>
      </c>
      <c r="E20" s="93">
        <f>D20/C20*100</f>
        <v>99.904804574630802</v>
      </c>
    </row>
  </sheetData>
  <mergeCells count="3">
    <mergeCell ref="A1:E1"/>
    <mergeCell ref="A2:E2"/>
    <mergeCell ref="A3:E3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7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60.5546875" style="2" customWidth="1"/>
    <col min="3" max="4" width="14.6640625" style="3" customWidth="1"/>
    <col min="5" max="5" width="14.6640625" style="1" customWidth="1"/>
    <col min="6" max="8" width="9.109375" style="1" customWidth="1"/>
    <col min="9" max="9" width="12.6640625" style="1" customWidth="1"/>
    <col min="10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57" customHeight="1" x14ac:dyDescent="0.3">
      <c r="A2" s="150" t="s">
        <v>157</v>
      </c>
      <c r="B2" s="165"/>
      <c r="C2" s="165"/>
      <c r="D2" s="165"/>
      <c r="E2" s="165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38.6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86"/>
      <c r="B6" s="95" t="s">
        <v>113</v>
      </c>
      <c r="C6" s="96">
        <f>C7+C8</f>
        <v>21720</v>
      </c>
      <c r="D6" s="96">
        <f>D7+D8</f>
        <v>4281</v>
      </c>
      <c r="E6" s="96">
        <f t="shared" ref="E6:E19" si="0">D6/C6*100</f>
        <v>19.709944751381215</v>
      </c>
    </row>
    <row r="7" spans="1:5" ht="15.05" customHeight="1" x14ac:dyDescent="0.3">
      <c r="A7" s="88" t="s">
        <v>144</v>
      </c>
      <c r="B7" s="97" t="s">
        <v>114</v>
      </c>
      <c r="C7" s="84">
        <v>13575</v>
      </c>
      <c r="D7" s="84">
        <v>2568</v>
      </c>
      <c r="E7" s="98">
        <f t="shared" si="0"/>
        <v>18.917127071823202</v>
      </c>
    </row>
    <row r="8" spans="1:5" ht="15.05" customHeight="1" x14ac:dyDescent="0.3">
      <c r="A8" s="88" t="s">
        <v>9</v>
      </c>
      <c r="B8" s="97" t="s">
        <v>120</v>
      </c>
      <c r="C8" s="98">
        <v>8145</v>
      </c>
      <c r="D8" s="98">
        <v>1713</v>
      </c>
      <c r="E8" s="98">
        <f t="shared" si="0"/>
        <v>21.031307550644566</v>
      </c>
    </row>
    <row r="9" spans="1:5" ht="15.05" customHeight="1" x14ac:dyDescent="0.3">
      <c r="A9" s="90"/>
      <c r="B9" s="95" t="s">
        <v>121</v>
      </c>
      <c r="C9" s="96">
        <f>SUM(C10:C19)</f>
        <v>68780</v>
      </c>
      <c r="D9" s="96">
        <f>SUM(D10:D19)</f>
        <v>13719</v>
      </c>
      <c r="E9" s="98">
        <f>D6/C6*100</f>
        <v>19.709944751381215</v>
      </c>
    </row>
    <row r="10" spans="1:5" s="6" customFormat="1" ht="15.05" customHeight="1" x14ac:dyDescent="0.3">
      <c r="A10" s="88" t="s">
        <v>12</v>
      </c>
      <c r="B10" s="89" t="s">
        <v>122</v>
      </c>
      <c r="C10" s="33">
        <v>2715</v>
      </c>
      <c r="D10" s="33">
        <v>964.5</v>
      </c>
      <c r="E10" s="34">
        <f t="shared" si="0"/>
        <v>35.524861878453038</v>
      </c>
    </row>
    <row r="11" spans="1:5" ht="15.05" customHeight="1" x14ac:dyDescent="0.3">
      <c r="A11" s="88" t="s">
        <v>15</v>
      </c>
      <c r="B11" s="48" t="s">
        <v>123</v>
      </c>
      <c r="C11" s="33">
        <v>3620</v>
      </c>
      <c r="D11" s="33">
        <v>645</v>
      </c>
      <c r="E11" s="34">
        <f t="shared" si="0"/>
        <v>17.817679558011047</v>
      </c>
    </row>
    <row r="12" spans="1:5" ht="15.05" customHeight="1" x14ac:dyDescent="0.3">
      <c r="A12" s="88" t="s">
        <v>145</v>
      </c>
      <c r="B12" s="48" t="s">
        <v>124</v>
      </c>
      <c r="C12" s="33">
        <v>10860</v>
      </c>
      <c r="D12" s="33">
        <v>1920</v>
      </c>
      <c r="E12" s="34">
        <f t="shared" si="0"/>
        <v>17.679558011049721</v>
      </c>
    </row>
    <row r="13" spans="1:5" ht="15.05" customHeight="1" x14ac:dyDescent="0.3">
      <c r="A13" s="88" t="s">
        <v>146</v>
      </c>
      <c r="B13" s="48" t="s">
        <v>125</v>
      </c>
      <c r="C13" s="33">
        <v>7240</v>
      </c>
      <c r="D13" s="33">
        <v>1716</v>
      </c>
      <c r="E13" s="34">
        <f t="shared" si="0"/>
        <v>23.701657458563535</v>
      </c>
    </row>
    <row r="14" spans="1:5" s="6" customFormat="1" ht="15.05" customHeight="1" x14ac:dyDescent="0.3">
      <c r="A14" s="88" t="s">
        <v>147</v>
      </c>
      <c r="B14" s="48" t="s">
        <v>126</v>
      </c>
      <c r="C14" s="33">
        <v>10860</v>
      </c>
      <c r="D14" s="33">
        <v>2250</v>
      </c>
      <c r="E14" s="34">
        <f t="shared" si="0"/>
        <v>20.718232044198896</v>
      </c>
    </row>
    <row r="15" spans="1:5" ht="15.05" customHeight="1" x14ac:dyDescent="0.3">
      <c r="A15" s="88" t="s">
        <v>148</v>
      </c>
      <c r="B15" s="48" t="s">
        <v>127</v>
      </c>
      <c r="C15" s="33">
        <v>2715</v>
      </c>
      <c r="D15" s="33">
        <v>645</v>
      </c>
      <c r="E15" s="34">
        <f t="shared" si="0"/>
        <v>23.756906077348066</v>
      </c>
    </row>
    <row r="16" spans="1:5" s="6" customFormat="1" ht="15.05" customHeight="1" x14ac:dyDescent="0.3">
      <c r="A16" s="88" t="s">
        <v>149</v>
      </c>
      <c r="B16" s="48" t="s">
        <v>128</v>
      </c>
      <c r="C16" s="33">
        <v>9955</v>
      </c>
      <c r="D16" s="33">
        <v>1290</v>
      </c>
      <c r="E16" s="34">
        <f t="shared" si="0"/>
        <v>12.958312405826216</v>
      </c>
    </row>
    <row r="17" spans="1:5" ht="15.05" customHeight="1" x14ac:dyDescent="0.3">
      <c r="A17" s="88" t="s">
        <v>150</v>
      </c>
      <c r="B17" s="48" t="s">
        <v>129</v>
      </c>
      <c r="C17" s="33">
        <v>3620</v>
      </c>
      <c r="D17" s="33">
        <v>645</v>
      </c>
      <c r="E17" s="34">
        <f t="shared" si="0"/>
        <v>17.817679558011047</v>
      </c>
    </row>
    <row r="18" spans="1:5" s="6" customFormat="1" ht="15.05" customHeight="1" x14ac:dyDescent="0.3">
      <c r="A18" s="88" t="s">
        <v>151</v>
      </c>
      <c r="B18" s="48" t="s">
        <v>117</v>
      </c>
      <c r="C18" s="33">
        <v>12670</v>
      </c>
      <c r="D18" s="33">
        <v>1933.5</v>
      </c>
      <c r="E18" s="34">
        <f t="shared" si="0"/>
        <v>15.260457774269929</v>
      </c>
    </row>
    <row r="19" spans="1:5" ht="15.05" customHeight="1" x14ac:dyDescent="0.3">
      <c r="A19" s="88" t="s">
        <v>152</v>
      </c>
      <c r="B19" s="48" t="s">
        <v>130</v>
      </c>
      <c r="C19" s="33">
        <v>4525</v>
      </c>
      <c r="D19" s="33">
        <v>1710</v>
      </c>
      <c r="E19" s="34">
        <f t="shared" si="0"/>
        <v>37.790055248618785</v>
      </c>
    </row>
    <row r="20" spans="1:5" s="6" customFormat="1" ht="15.05" customHeight="1" x14ac:dyDescent="0.3">
      <c r="A20" s="91"/>
      <c r="B20" s="92" t="s">
        <v>18</v>
      </c>
      <c r="C20" s="93">
        <f>C6+C9</f>
        <v>90500</v>
      </c>
      <c r="D20" s="93">
        <f>D6+D9</f>
        <v>18000</v>
      </c>
      <c r="E20" s="93">
        <f>D20/C20*100</f>
        <v>19.88950276243094</v>
      </c>
    </row>
  </sheetData>
  <mergeCells count="3">
    <mergeCell ref="A1:E1"/>
    <mergeCell ref="A2:E2"/>
    <mergeCell ref="A3:E3"/>
  </mergeCells>
  <pageMargins left="0.75" right="0.75" top="1" bottom="1" header="0.5" footer="0.5"/>
  <pageSetup paperSize="9"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7" t="s">
        <v>169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102"/>
      <c r="B6" s="30" t="s">
        <v>170</v>
      </c>
      <c r="C6" s="31">
        <v>1690</v>
      </c>
      <c r="D6" s="31">
        <v>1390</v>
      </c>
      <c r="E6" s="31">
        <v>0</v>
      </c>
    </row>
    <row r="7" spans="1:5" s="111" customFormat="1" ht="15.05" customHeight="1" x14ac:dyDescent="0.3">
      <c r="A7" s="105" t="s">
        <v>9</v>
      </c>
      <c r="B7" s="109" t="s">
        <v>163</v>
      </c>
      <c r="C7" s="34">
        <v>17800</v>
      </c>
      <c r="D7" s="34">
        <v>0</v>
      </c>
      <c r="E7" s="110">
        <f>D7/C7*100</f>
        <v>0</v>
      </c>
    </row>
    <row r="8" spans="1:5" s="100" customFormat="1" ht="15.05" customHeight="1" x14ac:dyDescent="0.25">
      <c r="A8" s="102"/>
      <c r="B8" s="103" t="s">
        <v>159</v>
      </c>
      <c r="C8" s="31">
        <f>C6+C7</f>
        <v>19490</v>
      </c>
      <c r="D8" s="31">
        <f>D6+D7</f>
        <v>1390</v>
      </c>
      <c r="E8" s="31">
        <f>D8/C8*100</f>
        <v>7.1318624935864552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28.5" customHeight="1" x14ac:dyDescent="0.3">
      <c r="A2" s="150" t="s">
        <v>223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35.1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31">
        <f>C7+C8</f>
        <v>906.80000000000007</v>
      </c>
      <c r="D6" s="31">
        <f>D7+D8</f>
        <v>261.2</v>
      </c>
      <c r="E6" s="31">
        <f t="shared" ref="E6:E19" si="0">D6/C6*100</f>
        <v>28.804587560652838</v>
      </c>
    </row>
    <row r="7" spans="1:5" ht="15.05" customHeight="1" x14ac:dyDescent="0.3">
      <c r="A7" s="32"/>
      <c r="B7" s="39" t="s">
        <v>114</v>
      </c>
      <c r="C7" s="33">
        <v>659.7</v>
      </c>
      <c r="D7" s="34">
        <v>211.2</v>
      </c>
      <c r="E7" s="34">
        <f t="shared" si="0"/>
        <v>32.014552069122324</v>
      </c>
    </row>
    <row r="8" spans="1:5" ht="15.05" customHeight="1" x14ac:dyDescent="0.3">
      <c r="A8" s="32"/>
      <c r="B8" s="39" t="s">
        <v>120</v>
      </c>
      <c r="C8" s="34">
        <v>247.1</v>
      </c>
      <c r="D8" s="34">
        <v>50</v>
      </c>
      <c r="E8" s="34">
        <f t="shared" si="0"/>
        <v>20.234722784297858</v>
      </c>
    </row>
    <row r="9" spans="1:5" s="6" customFormat="1" ht="15.05" customHeight="1" x14ac:dyDescent="0.3">
      <c r="A9" s="29"/>
      <c r="B9" s="37" t="s">
        <v>121</v>
      </c>
      <c r="C9" s="31">
        <f>C10+C11+C12+C13+C14+C15+C16+C17+C18+C19</f>
        <v>2093.1999999999998</v>
      </c>
      <c r="D9" s="31">
        <f>SUM(D10:D19)</f>
        <v>144.5</v>
      </c>
      <c r="E9" s="31">
        <f t="shared" si="0"/>
        <v>6.9033059430536987</v>
      </c>
    </row>
    <row r="10" spans="1:5" s="6" customFormat="1" ht="15.05" customHeight="1" x14ac:dyDescent="0.3">
      <c r="A10" s="29"/>
      <c r="B10" s="39" t="s">
        <v>122</v>
      </c>
      <c r="C10" s="33">
        <v>145.4</v>
      </c>
      <c r="D10" s="34">
        <v>0</v>
      </c>
      <c r="E10" s="34">
        <f t="shared" si="0"/>
        <v>0</v>
      </c>
    </row>
    <row r="11" spans="1:5" ht="15.05" customHeight="1" x14ac:dyDescent="0.3">
      <c r="A11" s="32"/>
      <c r="B11" s="40" t="s">
        <v>123</v>
      </c>
      <c r="C11" s="33">
        <v>130.9</v>
      </c>
      <c r="D11" s="34">
        <v>0</v>
      </c>
      <c r="E11" s="34">
        <f t="shared" si="0"/>
        <v>0</v>
      </c>
    </row>
    <row r="12" spans="1:5" ht="15.05" customHeight="1" x14ac:dyDescent="0.3">
      <c r="A12" s="32"/>
      <c r="B12" s="40" t="s">
        <v>124</v>
      </c>
      <c r="C12" s="33">
        <v>305.3</v>
      </c>
      <c r="D12" s="34">
        <v>77.400000000000006</v>
      </c>
      <c r="E12" s="34">
        <f t="shared" si="0"/>
        <v>25.352112676056336</v>
      </c>
    </row>
    <row r="13" spans="1:5" ht="15.05" customHeight="1" x14ac:dyDescent="0.3">
      <c r="A13" s="32"/>
      <c r="B13" s="40" t="s">
        <v>125</v>
      </c>
      <c r="C13" s="33">
        <v>218</v>
      </c>
      <c r="D13" s="34">
        <v>18.100000000000001</v>
      </c>
      <c r="E13" s="34">
        <f t="shared" si="0"/>
        <v>8.3027522935779814</v>
      </c>
    </row>
    <row r="14" spans="1:5" s="6" customFormat="1" ht="15.05" customHeight="1" x14ac:dyDescent="0.3">
      <c r="A14" s="29"/>
      <c r="B14" s="40" t="s">
        <v>126</v>
      </c>
      <c r="C14" s="33">
        <v>319.8</v>
      </c>
      <c r="D14" s="34">
        <v>0</v>
      </c>
      <c r="E14" s="34">
        <f t="shared" si="0"/>
        <v>0</v>
      </c>
    </row>
    <row r="15" spans="1:5" ht="15.05" customHeight="1" x14ac:dyDescent="0.3">
      <c r="A15" s="32"/>
      <c r="B15" s="40" t="s">
        <v>127</v>
      </c>
      <c r="C15" s="33">
        <v>130.6</v>
      </c>
      <c r="D15" s="34">
        <v>0</v>
      </c>
      <c r="E15" s="34">
        <f t="shared" si="0"/>
        <v>0</v>
      </c>
    </row>
    <row r="16" spans="1:5" s="6" customFormat="1" ht="15.05" customHeight="1" x14ac:dyDescent="0.3">
      <c r="A16" s="32"/>
      <c r="B16" s="40" t="s">
        <v>128</v>
      </c>
      <c r="C16" s="33">
        <v>218.1</v>
      </c>
      <c r="D16" s="34">
        <v>30.5</v>
      </c>
      <c r="E16" s="34">
        <f t="shared" si="0"/>
        <v>13.984410820724438</v>
      </c>
    </row>
    <row r="17" spans="1:5" ht="15.05" customHeight="1" x14ac:dyDescent="0.3">
      <c r="A17" s="32"/>
      <c r="B17" s="40" t="s">
        <v>129</v>
      </c>
      <c r="C17" s="33">
        <v>145.5</v>
      </c>
      <c r="D17" s="34">
        <v>0</v>
      </c>
      <c r="E17" s="34">
        <f t="shared" si="0"/>
        <v>0</v>
      </c>
    </row>
    <row r="18" spans="1:5" s="6" customFormat="1" ht="15.05" customHeight="1" x14ac:dyDescent="0.3">
      <c r="A18" s="29"/>
      <c r="B18" s="40" t="s">
        <v>117</v>
      </c>
      <c r="C18" s="33">
        <v>276.10000000000002</v>
      </c>
      <c r="D18" s="34">
        <v>0</v>
      </c>
      <c r="E18" s="34">
        <f t="shared" si="0"/>
        <v>0</v>
      </c>
    </row>
    <row r="19" spans="1:5" ht="15.05" customHeight="1" x14ac:dyDescent="0.3">
      <c r="A19" s="32"/>
      <c r="B19" s="40" t="s">
        <v>130</v>
      </c>
      <c r="C19" s="33">
        <v>203.5</v>
      </c>
      <c r="D19" s="34">
        <v>18.5</v>
      </c>
      <c r="E19" s="34">
        <f t="shared" si="0"/>
        <v>9.0909090909090917</v>
      </c>
    </row>
    <row r="20" spans="1:5" s="6" customFormat="1" ht="15.05" customHeight="1" x14ac:dyDescent="0.3">
      <c r="A20" s="29"/>
      <c r="B20" s="9" t="s">
        <v>18</v>
      </c>
      <c r="C20" s="31">
        <f>C6+C9</f>
        <v>3000</v>
      </c>
      <c r="D20" s="31">
        <f>D6+D9</f>
        <v>405.7</v>
      </c>
      <c r="E20" s="31">
        <f>D20/C20*100</f>
        <v>13.523333333333332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" workbookViewId="0">
      <selection activeCell="B15" sqref="B15"/>
    </sheetView>
  </sheetViews>
  <sheetFormatPr defaultRowHeight="15.0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7" t="s">
        <v>164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99"/>
      <c r="B6" s="30" t="s">
        <v>113</v>
      </c>
      <c r="C6" s="31">
        <f>C7+C8</f>
        <v>0</v>
      </c>
      <c r="D6" s="31">
        <f>D7+D8</f>
        <v>0</v>
      </c>
      <c r="E6" s="31" t="e">
        <f t="shared" ref="E6:E21" si="0">D6/C6*100</f>
        <v>#DIV/0!</v>
      </c>
    </row>
    <row r="7" spans="1:5" s="100" customFormat="1" ht="15.05" customHeight="1" x14ac:dyDescent="0.25">
      <c r="A7" s="101" t="s">
        <v>144</v>
      </c>
      <c r="B7" s="8" t="s">
        <v>114</v>
      </c>
      <c r="C7" s="33">
        <v>0</v>
      </c>
      <c r="D7" s="34">
        <v>0</v>
      </c>
      <c r="E7" s="34" t="e">
        <f t="shared" si="0"/>
        <v>#DIV/0!</v>
      </c>
    </row>
    <row r="8" spans="1:5" s="100" customFormat="1" ht="15.05" customHeight="1" x14ac:dyDescent="0.25">
      <c r="A8" s="101" t="s">
        <v>9</v>
      </c>
      <c r="B8" s="8" t="s">
        <v>120</v>
      </c>
      <c r="C8" s="34">
        <v>0</v>
      </c>
      <c r="D8" s="34">
        <v>0</v>
      </c>
      <c r="E8" s="34" t="e">
        <f t="shared" si="0"/>
        <v>#DIV/0!</v>
      </c>
    </row>
    <row r="9" spans="1:5" s="100" customFormat="1" ht="15.05" customHeight="1" x14ac:dyDescent="0.25">
      <c r="A9" s="102"/>
      <c r="B9" s="30" t="s">
        <v>121</v>
      </c>
      <c r="C9" s="31">
        <f>SUM(C10:C19)</f>
        <v>0</v>
      </c>
      <c r="D9" s="31">
        <f>SUM(D10:D19)</f>
        <v>0</v>
      </c>
      <c r="E9" s="31" t="e">
        <f t="shared" si="0"/>
        <v>#DIV/0!</v>
      </c>
    </row>
    <row r="10" spans="1:5" s="104" customFormat="1" ht="15.05" customHeight="1" x14ac:dyDescent="0.25">
      <c r="A10" s="101" t="s">
        <v>12</v>
      </c>
      <c r="B10" s="8" t="s">
        <v>122</v>
      </c>
      <c r="C10" s="33">
        <v>0</v>
      </c>
      <c r="D10" s="33">
        <v>0</v>
      </c>
      <c r="E10" s="34" t="e">
        <f t="shared" si="0"/>
        <v>#DIV/0!</v>
      </c>
    </row>
    <row r="11" spans="1:5" s="100" customFormat="1" ht="15.05" customHeight="1" x14ac:dyDescent="0.25">
      <c r="A11" s="101" t="s">
        <v>15</v>
      </c>
      <c r="B11" s="7" t="s">
        <v>123</v>
      </c>
      <c r="C11" s="33">
        <v>0</v>
      </c>
      <c r="D11" s="33">
        <v>0</v>
      </c>
      <c r="E11" s="34" t="e">
        <f t="shared" si="0"/>
        <v>#DIV/0!</v>
      </c>
    </row>
    <row r="12" spans="1:5" s="100" customFormat="1" ht="15.05" customHeight="1" x14ac:dyDescent="0.25">
      <c r="A12" s="101" t="s">
        <v>145</v>
      </c>
      <c r="B12" s="7" t="s">
        <v>124</v>
      </c>
      <c r="C12" s="33">
        <v>0</v>
      </c>
      <c r="D12" s="33">
        <v>0</v>
      </c>
      <c r="E12" s="34" t="e">
        <f t="shared" si="0"/>
        <v>#DIV/0!</v>
      </c>
    </row>
    <row r="13" spans="1:5" s="100" customFormat="1" ht="15.05" customHeight="1" x14ac:dyDescent="0.25">
      <c r="A13" s="101" t="s">
        <v>146</v>
      </c>
      <c r="B13" s="7" t="s">
        <v>125</v>
      </c>
      <c r="C13" s="33">
        <v>0</v>
      </c>
      <c r="D13" s="33">
        <v>0</v>
      </c>
      <c r="E13" s="34" t="e">
        <f t="shared" si="0"/>
        <v>#DIV/0!</v>
      </c>
    </row>
    <row r="14" spans="1:5" s="104" customFormat="1" ht="15.05" customHeight="1" x14ac:dyDescent="0.25">
      <c r="A14" s="101" t="s">
        <v>147</v>
      </c>
      <c r="B14" s="7" t="s">
        <v>126</v>
      </c>
      <c r="C14" s="33">
        <v>0</v>
      </c>
      <c r="D14" s="33">
        <v>0</v>
      </c>
      <c r="E14" s="34" t="e">
        <f t="shared" si="0"/>
        <v>#DIV/0!</v>
      </c>
    </row>
    <row r="15" spans="1:5" s="100" customFormat="1" ht="15.05" customHeight="1" x14ac:dyDescent="0.25">
      <c r="A15" s="101" t="s">
        <v>148</v>
      </c>
      <c r="B15" s="7" t="s">
        <v>127</v>
      </c>
      <c r="C15" s="33">
        <v>0</v>
      </c>
      <c r="D15" s="33">
        <v>0</v>
      </c>
      <c r="E15" s="34" t="e">
        <f t="shared" si="0"/>
        <v>#DIV/0!</v>
      </c>
    </row>
    <row r="16" spans="1:5" s="104" customFormat="1" ht="15.05" customHeight="1" x14ac:dyDescent="0.25">
      <c r="A16" s="101" t="s">
        <v>149</v>
      </c>
      <c r="B16" s="7" t="s">
        <v>128</v>
      </c>
      <c r="C16" s="33">
        <v>0</v>
      </c>
      <c r="D16" s="33">
        <v>0</v>
      </c>
      <c r="E16" s="34" t="e">
        <f t="shared" si="0"/>
        <v>#DIV/0!</v>
      </c>
    </row>
    <row r="17" spans="1:5" s="100" customFormat="1" ht="15.05" customHeight="1" x14ac:dyDescent="0.25">
      <c r="A17" s="101" t="s">
        <v>150</v>
      </c>
      <c r="B17" s="7" t="s">
        <v>129</v>
      </c>
      <c r="C17" s="33">
        <v>0</v>
      </c>
      <c r="D17" s="33">
        <v>0</v>
      </c>
      <c r="E17" s="34" t="e">
        <f t="shared" si="0"/>
        <v>#DIV/0!</v>
      </c>
    </row>
    <row r="18" spans="1:5" s="104" customFormat="1" ht="15.05" customHeight="1" x14ac:dyDescent="0.25">
      <c r="A18" s="101" t="s">
        <v>151</v>
      </c>
      <c r="B18" s="7" t="s">
        <v>117</v>
      </c>
      <c r="C18" s="33">
        <v>0</v>
      </c>
      <c r="D18" s="33">
        <v>0</v>
      </c>
      <c r="E18" s="34" t="e">
        <f t="shared" si="0"/>
        <v>#DIV/0!</v>
      </c>
    </row>
    <row r="19" spans="1:5" s="100" customFormat="1" ht="15.05" customHeight="1" x14ac:dyDescent="0.25">
      <c r="A19" s="101" t="s">
        <v>152</v>
      </c>
      <c r="B19" s="7" t="s">
        <v>130</v>
      </c>
      <c r="C19" s="33">
        <v>0</v>
      </c>
      <c r="D19" s="33">
        <v>0</v>
      </c>
      <c r="E19" s="34" t="e">
        <f t="shared" si="0"/>
        <v>#DIV/0!</v>
      </c>
    </row>
    <row r="20" spans="1:5" s="108" customFormat="1" ht="15.05" customHeight="1" x14ac:dyDescent="0.25">
      <c r="A20" s="105" t="s">
        <v>165</v>
      </c>
      <c r="B20" s="106" t="s">
        <v>163</v>
      </c>
      <c r="C20" s="107">
        <v>35000</v>
      </c>
      <c r="D20" s="107">
        <v>0</v>
      </c>
      <c r="E20" s="34">
        <f t="shared" si="0"/>
        <v>0</v>
      </c>
    </row>
    <row r="21" spans="1:5" s="100" customFormat="1" ht="15.05" customHeight="1" x14ac:dyDescent="0.25">
      <c r="A21" s="102"/>
      <c r="B21" s="103" t="s">
        <v>159</v>
      </c>
      <c r="C21" s="31">
        <f>C6+C9+C20</f>
        <v>35000</v>
      </c>
      <c r="D21" s="31">
        <f>D6+D9</f>
        <v>0</v>
      </c>
      <c r="E21" s="31">
        <f t="shared" si="0"/>
        <v>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1"/>
      <c r="C1" s="141"/>
      <c r="D1" s="141"/>
      <c r="E1" s="141"/>
    </row>
    <row r="2" spans="1:5" x14ac:dyDescent="0.3">
      <c r="A2" s="147" t="s">
        <v>166</v>
      </c>
      <c r="B2" s="148"/>
      <c r="C2" s="148"/>
      <c r="D2" s="148"/>
      <c r="E2" s="148"/>
    </row>
    <row r="3" spans="1:5" x14ac:dyDescent="0.3">
      <c r="A3" s="143" t="s">
        <v>105</v>
      </c>
      <c r="B3" s="141"/>
      <c r="C3" s="141"/>
      <c r="D3" s="141"/>
      <c r="E3" s="141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14" t="s">
        <v>106</v>
      </c>
      <c r="D5" s="5" t="s">
        <v>107</v>
      </c>
      <c r="E5" s="5" t="s">
        <v>108</v>
      </c>
    </row>
    <row r="6" spans="1:5" s="100" customFormat="1" ht="15.05" customHeight="1" x14ac:dyDescent="0.25">
      <c r="A6" s="102"/>
      <c r="B6" s="30" t="s">
        <v>121</v>
      </c>
      <c r="C6" s="31">
        <f>SUM(C7:C16)</f>
        <v>270469.39999999997</v>
      </c>
      <c r="D6" s="31">
        <f>SUM(D7:D16)</f>
        <v>135234.62400000001</v>
      </c>
      <c r="E6" s="31">
        <f t="shared" ref="E6:E17" si="0">D6/C6*100</f>
        <v>49.999971900703009</v>
      </c>
    </row>
    <row r="7" spans="1:5" s="104" customFormat="1" ht="15.05" customHeight="1" x14ac:dyDescent="0.25">
      <c r="A7" s="101" t="s">
        <v>12</v>
      </c>
      <c r="B7" s="8" t="s">
        <v>122</v>
      </c>
      <c r="C7" s="33">
        <v>14533.2</v>
      </c>
      <c r="D7" s="33">
        <v>7266.6</v>
      </c>
      <c r="E7" s="34">
        <f t="shared" si="0"/>
        <v>50</v>
      </c>
    </row>
    <row r="8" spans="1:5" s="100" customFormat="1" ht="15.05" customHeight="1" x14ac:dyDescent="0.25">
      <c r="A8" s="101" t="s">
        <v>15</v>
      </c>
      <c r="B8" s="7" t="s">
        <v>123</v>
      </c>
      <c r="C8" s="33">
        <v>13398.9</v>
      </c>
      <c r="D8" s="33">
        <v>6699.45</v>
      </c>
      <c r="E8" s="34">
        <f t="shared" si="0"/>
        <v>50</v>
      </c>
    </row>
    <row r="9" spans="1:5" s="100" customFormat="1" ht="15.05" customHeight="1" x14ac:dyDescent="0.25">
      <c r="A9" s="101" t="s">
        <v>145</v>
      </c>
      <c r="B9" s="7" t="s">
        <v>124</v>
      </c>
      <c r="C9" s="33">
        <v>32412.9</v>
      </c>
      <c r="D9" s="33">
        <v>16206.45</v>
      </c>
      <c r="E9" s="34">
        <f t="shared" si="0"/>
        <v>50</v>
      </c>
    </row>
    <row r="10" spans="1:5" s="100" customFormat="1" ht="15.05" customHeight="1" x14ac:dyDescent="0.25">
      <c r="A10" s="101" t="s">
        <v>146</v>
      </c>
      <c r="B10" s="7" t="s">
        <v>125</v>
      </c>
      <c r="C10" s="33">
        <v>40812</v>
      </c>
      <c r="D10" s="33">
        <v>20406</v>
      </c>
      <c r="E10" s="34">
        <f t="shared" si="0"/>
        <v>50</v>
      </c>
    </row>
    <row r="11" spans="1:5" s="104" customFormat="1" ht="15.05" customHeight="1" x14ac:dyDescent="0.25">
      <c r="A11" s="101" t="s">
        <v>147</v>
      </c>
      <c r="B11" s="7" t="s">
        <v>126</v>
      </c>
      <c r="C11" s="33">
        <v>40371.800000000003</v>
      </c>
      <c r="D11" s="33">
        <v>20185.887999999999</v>
      </c>
      <c r="E11" s="34">
        <f t="shared" si="0"/>
        <v>49.99997027628195</v>
      </c>
    </row>
    <row r="12" spans="1:5" s="100" customFormat="1" ht="15.05" customHeight="1" x14ac:dyDescent="0.25">
      <c r="A12" s="101" t="s">
        <v>148</v>
      </c>
      <c r="B12" s="7" t="s">
        <v>127</v>
      </c>
      <c r="C12" s="33">
        <v>13882.3</v>
      </c>
      <c r="D12" s="33">
        <v>6941.1319999999996</v>
      </c>
      <c r="E12" s="34">
        <f t="shared" si="0"/>
        <v>49.999870338488577</v>
      </c>
    </row>
    <row r="13" spans="1:5" s="104" customFormat="1" ht="15.05" customHeight="1" x14ac:dyDescent="0.25">
      <c r="A13" s="101" t="s">
        <v>149</v>
      </c>
      <c r="B13" s="7" t="s">
        <v>128</v>
      </c>
      <c r="C13" s="33">
        <v>27325.4</v>
      </c>
      <c r="D13" s="33">
        <v>13662.688</v>
      </c>
      <c r="E13" s="34">
        <f t="shared" si="0"/>
        <v>49.999956084814855</v>
      </c>
    </row>
    <row r="14" spans="1:5" s="100" customFormat="1" ht="15.05" customHeight="1" x14ac:dyDescent="0.25">
      <c r="A14" s="101" t="s">
        <v>150</v>
      </c>
      <c r="B14" s="7" t="s">
        <v>129</v>
      </c>
      <c r="C14" s="33">
        <v>21773.8</v>
      </c>
      <c r="D14" s="33">
        <v>10886.892</v>
      </c>
      <c r="E14" s="34">
        <f t="shared" si="0"/>
        <v>49.999963258595194</v>
      </c>
    </row>
    <row r="15" spans="1:5" s="104" customFormat="1" ht="15.05" customHeight="1" x14ac:dyDescent="0.25">
      <c r="A15" s="101" t="s">
        <v>151</v>
      </c>
      <c r="B15" s="7" t="s">
        <v>117</v>
      </c>
      <c r="C15" s="33">
        <v>35237.199999999997</v>
      </c>
      <c r="D15" s="33">
        <v>17618.592000000001</v>
      </c>
      <c r="E15" s="34">
        <f t="shared" si="0"/>
        <v>49.999977296720516</v>
      </c>
    </row>
    <row r="16" spans="1:5" s="100" customFormat="1" ht="15.05" customHeight="1" x14ac:dyDescent="0.25">
      <c r="A16" s="101" t="s">
        <v>152</v>
      </c>
      <c r="B16" s="7" t="s">
        <v>130</v>
      </c>
      <c r="C16" s="33">
        <v>30721.9</v>
      </c>
      <c r="D16" s="33">
        <v>15360.932000000001</v>
      </c>
      <c r="E16" s="34">
        <f t="shared" si="0"/>
        <v>49.999941409873742</v>
      </c>
    </row>
    <row r="17" spans="1:5" s="100" customFormat="1" ht="15.05" customHeight="1" x14ac:dyDescent="0.25">
      <c r="A17" s="102"/>
      <c r="B17" s="103" t="s">
        <v>159</v>
      </c>
      <c r="C17" s="31">
        <f>C6</f>
        <v>270469.39999999997</v>
      </c>
      <c r="D17" s="31">
        <f>D6</f>
        <v>135234.62400000001</v>
      </c>
      <c r="E17" s="31">
        <f t="shared" si="0"/>
        <v>49.999971900703009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39.799999999999997" customHeight="1" x14ac:dyDescent="0.3">
      <c r="A2" s="150" t="s">
        <v>135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40.25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31">
        <f>C7+C8</f>
        <v>173.8</v>
      </c>
      <c r="D6" s="31">
        <f>D7+D8</f>
        <v>0</v>
      </c>
      <c r="E6" s="31">
        <v>0</v>
      </c>
    </row>
    <row r="7" spans="1:5" ht="15.05" customHeight="1" x14ac:dyDescent="0.3">
      <c r="A7" s="32"/>
      <c r="B7" s="39" t="s">
        <v>114</v>
      </c>
      <c r="C7" s="33">
        <v>100.6</v>
      </c>
      <c r="D7" s="33">
        <v>0</v>
      </c>
      <c r="E7" s="33">
        <v>0</v>
      </c>
    </row>
    <row r="8" spans="1:5" ht="15.05" customHeight="1" x14ac:dyDescent="0.3">
      <c r="A8" s="32"/>
      <c r="B8" s="39" t="s">
        <v>120</v>
      </c>
      <c r="C8" s="33">
        <v>73.2</v>
      </c>
      <c r="D8" s="33">
        <v>0</v>
      </c>
      <c r="E8" s="33">
        <v>0</v>
      </c>
    </row>
    <row r="9" spans="1:5" ht="15.05" customHeight="1" x14ac:dyDescent="0.3">
      <c r="A9" s="32"/>
      <c r="B9" s="37" t="s">
        <v>121</v>
      </c>
      <c r="C9" s="52">
        <f>C10+C11+C12+C13+C14+C15+C16+C17+C18+C19</f>
        <v>1184.1299999999999</v>
      </c>
      <c r="D9" s="52">
        <v>0</v>
      </c>
      <c r="E9" s="52">
        <v>0</v>
      </c>
    </row>
    <row r="10" spans="1:5" s="6" customFormat="1" ht="15.05" customHeight="1" x14ac:dyDescent="0.3">
      <c r="A10" s="29"/>
      <c r="B10" s="39" t="s">
        <v>122</v>
      </c>
      <c r="C10" s="33">
        <v>5.83</v>
      </c>
      <c r="D10" s="33">
        <v>0</v>
      </c>
      <c r="E10" s="33">
        <v>0</v>
      </c>
    </row>
    <row r="11" spans="1:5" ht="15.05" customHeight="1" x14ac:dyDescent="0.3">
      <c r="A11" s="32"/>
      <c r="B11" s="40" t="s">
        <v>123</v>
      </c>
      <c r="C11" s="33">
        <v>65.599999999999994</v>
      </c>
      <c r="D11" s="33">
        <v>0</v>
      </c>
      <c r="E11" s="33">
        <v>0</v>
      </c>
    </row>
    <row r="12" spans="1:5" ht="15.05" customHeight="1" x14ac:dyDescent="0.3">
      <c r="A12" s="32"/>
      <c r="B12" s="40" t="s">
        <v>124</v>
      </c>
      <c r="C12" s="33">
        <v>76.400000000000006</v>
      </c>
      <c r="D12" s="33">
        <v>0</v>
      </c>
      <c r="E12" s="33">
        <v>0</v>
      </c>
    </row>
    <row r="13" spans="1:5" ht="15.05" customHeight="1" x14ac:dyDescent="0.3">
      <c r="A13" s="32"/>
      <c r="B13" s="40" t="s">
        <v>125</v>
      </c>
      <c r="C13" s="33">
        <v>120.9</v>
      </c>
      <c r="D13" s="33">
        <v>0</v>
      </c>
      <c r="E13" s="33">
        <v>0</v>
      </c>
    </row>
    <row r="14" spans="1:5" s="6" customFormat="1" ht="15.05" customHeight="1" x14ac:dyDescent="0.3">
      <c r="A14" s="29"/>
      <c r="B14" s="40" t="s">
        <v>126</v>
      </c>
      <c r="C14" s="34">
        <v>174.9</v>
      </c>
      <c r="D14" s="33">
        <v>0</v>
      </c>
      <c r="E14" s="33">
        <v>0</v>
      </c>
    </row>
    <row r="15" spans="1:5" ht="15.05" customHeight="1" x14ac:dyDescent="0.3">
      <c r="A15" s="32"/>
      <c r="B15" s="40" t="s">
        <v>127</v>
      </c>
      <c r="C15" s="33">
        <v>215.5</v>
      </c>
      <c r="D15" s="33">
        <v>0</v>
      </c>
      <c r="E15" s="33">
        <v>0</v>
      </c>
    </row>
    <row r="16" spans="1:5" s="6" customFormat="1" ht="15.05" customHeight="1" x14ac:dyDescent="0.3">
      <c r="A16" s="32"/>
      <c r="B16" s="40" t="s">
        <v>128</v>
      </c>
      <c r="C16" s="33">
        <v>119.9</v>
      </c>
      <c r="D16" s="33">
        <v>0</v>
      </c>
      <c r="E16" s="33">
        <v>0</v>
      </c>
    </row>
    <row r="17" spans="1:5" ht="15.05" customHeight="1" x14ac:dyDescent="0.3">
      <c r="A17" s="32"/>
      <c r="B17" s="40" t="s">
        <v>129</v>
      </c>
      <c r="C17" s="33">
        <v>168</v>
      </c>
      <c r="D17" s="33">
        <v>0</v>
      </c>
      <c r="E17" s="33">
        <v>0</v>
      </c>
    </row>
    <row r="18" spans="1:5" s="6" customFormat="1" ht="15.05" customHeight="1" x14ac:dyDescent="0.3">
      <c r="A18" s="29"/>
      <c r="B18" s="40" t="s">
        <v>117</v>
      </c>
      <c r="C18" s="33">
        <v>77</v>
      </c>
      <c r="D18" s="33">
        <v>0</v>
      </c>
      <c r="E18" s="33">
        <v>0</v>
      </c>
    </row>
    <row r="19" spans="1:5" ht="15.05" customHeight="1" x14ac:dyDescent="0.3">
      <c r="A19" s="32"/>
      <c r="B19" s="40" t="s">
        <v>130</v>
      </c>
      <c r="C19" s="33">
        <v>160.1</v>
      </c>
      <c r="D19" s="33">
        <v>0</v>
      </c>
      <c r="E19" s="33">
        <v>0</v>
      </c>
    </row>
    <row r="20" spans="1:5" s="6" customFormat="1" ht="15.05" customHeight="1" x14ac:dyDescent="0.3">
      <c r="A20" s="29"/>
      <c r="B20" s="9" t="s">
        <v>18</v>
      </c>
      <c r="C20" s="31">
        <f>C6+C9</f>
        <v>1357.9299999999998</v>
      </c>
      <c r="D20" s="31">
        <f>D6+D9</f>
        <v>0</v>
      </c>
      <c r="E20" s="31">
        <v>0</v>
      </c>
    </row>
    <row r="21" spans="1:5" x14ac:dyDescent="0.3">
      <c r="B21" s="41" t="s">
        <v>131</v>
      </c>
      <c r="C21" s="53"/>
      <c r="D21" s="53"/>
      <c r="E21" s="54"/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topLeftCell="A10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74.55468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46.5" customHeight="1" x14ac:dyDescent="0.3">
      <c r="A2" s="150" t="s">
        <v>136</v>
      </c>
      <c r="B2" s="151"/>
      <c r="C2" s="151"/>
      <c r="D2" s="151"/>
      <c r="E2" s="151"/>
    </row>
    <row r="3" spans="1:5" x14ac:dyDescent="0.3">
      <c r="A3" s="143" t="s">
        <v>105</v>
      </c>
      <c r="B3" s="149"/>
      <c r="C3" s="149"/>
      <c r="D3" s="149"/>
      <c r="E3" s="149"/>
    </row>
    <row r="4" spans="1:5" x14ac:dyDescent="0.3">
      <c r="B4" s="2" t="s">
        <v>1</v>
      </c>
      <c r="E4" s="3" t="s">
        <v>3</v>
      </c>
    </row>
    <row r="5" spans="1:5" ht="128.19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29"/>
      <c r="B6" s="37" t="s">
        <v>113</v>
      </c>
      <c r="C6" s="55">
        <v>0</v>
      </c>
      <c r="D6" s="31">
        <f>D7+D8</f>
        <v>0</v>
      </c>
      <c r="E6" s="31">
        <v>0</v>
      </c>
    </row>
    <row r="7" spans="1:5" ht="15.05" customHeight="1" x14ac:dyDescent="0.3">
      <c r="A7" s="32"/>
      <c r="B7" s="39" t="s">
        <v>114</v>
      </c>
      <c r="C7" s="56">
        <v>0</v>
      </c>
      <c r="D7" s="33">
        <v>0</v>
      </c>
      <c r="E7" s="33">
        <v>0</v>
      </c>
    </row>
    <row r="8" spans="1:5" ht="15.05" customHeight="1" x14ac:dyDescent="0.3">
      <c r="A8" s="32"/>
      <c r="B8" s="39" t="s">
        <v>120</v>
      </c>
      <c r="C8" s="56">
        <v>0</v>
      </c>
      <c r="D8" s="33">
        <v>0</v>
      </c>
      <c r="E8" s="33">
        <v>0</v>
      </c>
    </row>
    <row r="9" spans="1:5" ht="15.05" customHeight="1" x14ac:dyDescent="0.3">
      <c r="A9" s="32"/>
      <c r="B9" s="37" t="s">
        <v>121</v>
      </c>
      <c r="C9" s="55">
        <f>C10+C11+C12+C13+C14+C15+C16+C17+C18+C19</f>
        <v>8132.06</v>
      </c>
      <c r="D9" s="31">
        <f>SUM(D10:D19)</f>
        <v>0</v>
      </c>
      <c r="E9" s="31">
        <v>0</v>
      </c>
    </row>
    <row r="10" spans="1:5" s="6" customFormat="1" ht="15.05" customHeight="1" x14ac:dyDescent="0.3">
      <c r="A10" s="29"/>
      <c r="B10" s="39" t="s">
        <v>122</v>
      </c>
      <c r="C10" s="56">
        <v>800.01499999999999</v>
      </c>
      <c r="D10" s="34">
        <v>0</v>
      </c>
      <c r="E10" s="34">
        <v>0</v>
      </c>
    </row>
    <row r="11" spans="1:5" ht="15.05" customHeight="1" x14ac:dyDescent="0.3">
      <c r="A11" s="32"/>
      <c r="B11" s="40" t="s">
        <v>123</v>
      </c>
      <c r="C11" s="56">
        <v>906</v>
      </c>
      <c r="D11" s="34">
        <v>0</v>
      </c>
      <c r="E11" s="34">
        <v>0</v>
      </c>
    </row>
    <row r="12" spans="1:5" ht="15.05" customHeight="1" x14ac:dyDescent="0.3">
      <c r="A12" s="32"/>
      <c r="B12" s="40" t="s">
        <v>124</v>
      </c>
      <c r="C12" s="56">
        <v>906</v>
      </c>
      <c r="D12" s="33">
        <v>0</v>
      </c>
      <c r="E12" s="34">
        <v>0</v>
      </c>
    </row>
    <row r="13" spans="1:5" ht="15.05" customHeight="1" x14ac:dyDescent="0.3">
      <c r="A13" s="32"/>
      <c r="B13" s="40" t="s">
        <v>125</v>
      </c>
      <c r="C13" s="56">
        <v>800.01499999999999</v>
      </c>
      <c r="D13" s="34">
        <v>0</v>
      </c>
      <c r="E13" s="34">
        <v>0</v>
      </c>
    </row>
    <row r="14" spans="1:5" s="6" customFormat="1" ht="15.05" customHeight="1" x14ac:dyDescent="0.3">
      <c r="A14" s="29"/>
      <c r="B14" s="40" t="s">
        <v>126</v>
      </c>
      <c r="C14" s="57">
        <v>814</v>
      </c>
      <c r="D14" s="34">
        <v>0</v>
      </c>
      <c r="E14" s="34">
        <v>0</v>
      </c>
    </row>
    <row r="15" spans="1:5" ht="15.05" customHeight="1" x14ac:dyDescent="0.3">
      <c r="A15" s="32"/>
      <c r="B15" s="40" t="s">
        <v>127</v>
      </c>
      <c r="C15" s="57">
        <v>700</v>
      </c>
      <c r="D15" s="34">
        <v>0</v>
      </c>
      <c r="E15" s="34">
        <v>0</v>
      </c>
    </row>
    <row r="16" spans="1:5" s="6" customFormat="1" ht="15.05" customHeight="1" x14ac:dyDescent="0.3">
      <c r="A16" s="32"/>
      <c r="B16" s="40" t="s">
        <v>128</v>
      </c>
      <c r="C16" s="57">
        <v>906</v>
      </c>
      <c r="D16" s="34">
        <v>0</v>
      </c>
      <c r="E16" s="34">
        <v>0</v>
      </c>
    </row>
    <row r="17" spans="1:5" ht="15.05" customHeight="1" x14ac:dyDescent="0.3">
      <c r="A17" s="32"/>
      <c r="B17" s="40" t="s">
        <v>129</v>
      </c>
      <c r="C17" s="57">
        <v>700</v>
      </c>
      <c r="D17" s="34">
        <v>0</v>
      </c>
      <c r="E17" s="34">
        <v>0</v>
      </c>
    </row>
    <row r="18" spans="1:5" s="6" customFormat="1" ht="15.05" customHeight="1" x14ac:dyDescent="0.3">
      <c r="A18" s="29"/>
      <c r="B18" s="40" t="s">
        <v>117</v>
      </c>
      <c r="C18" s="57">
        <v>800.01499999999999</v>
      </c>
      <c r="D18" s="34">
        <v>0</v>
      </c>
      <c r="E18" s="34">
        <v>0</v>
      </c>
    </row>
    <row r="19" spans="1:5" ht="15.05" customHeight="1" x14ac:dyDescent="0.3">
      <c r="A19" s="32"/>
      <c r="B19" s="40" t="s">
        <v>130</v>
      </c>
      <c r="C19" s="57">
        <v>800.01499999999999</v>
      </c>
      <c r="D19" s="34">
        <v>0</v>
      </c>
      <c r="E19" s="34">
        <v>0</v>
      </c>
    </row>
    <row r="20" spans="1:5" s="6" customFormat="1" ht="15.05" customHeight="1" x14ac:dyDescent="0.3">
      <c r="A20" s="29"/>
      <c r="B20" s="9" t="s">
        <v>18</v>
      </c>
      <c r="C20" s="31">
        <f>SUM(C10:C19)</f>
        <v>8132.06</v>
      </c>
      <c r="D20" s="31">
        <f>D6+D9</f>
        <v>0</v>
      </c>
      <c r="E20" s="31">
        <v>0</v>
      </c>
    </row>
    <row r="21" spans="1:5" x14ac:dyDescent="0.3">
      <c r="B21" s="41" t="s">
        <v>131</v>
      </c>
      <c r="C21" s="53"/>
      <c r="D21" s="53">
        <v>0</v>
      </c>
      <c r="E21" s="58">
        <v>0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view="pageBreakPreview" zoomScale="80" zoomScaleNormal="80" zoomScaleSheetLayoutView="80" workbookViewId="0">
      <selection activeCell="B15" sqref="B15"/>
    </sheetView>
  </sheetViews>
  <sheetFormatPr defaultColWidth="15.6640625" defaultRowHeight="15.65" x14ac:dyDescent="0.3"/>
  <cols>
    <col min="1" max="1" width="5.6640625" style="1" customWidth="1"/>
    <col min="2" max="2" width="31.109375" style="2" customWidth="1"/>
    <col min="3" max="4" width="14.6640625" style="3" customWidth="1"/>
    <col min="5" max="5" width="14.6640625" style="1" customWidth="1"/>
    <col min="6" max="251" width="9.109375" style="1" customWidth="1"/>
    <col min="252" max="252" width="89" style="1" customWidth="1"/>
    <col min="253" max="255" width="18.6640625" style="1" customWidth="1"/>
    <col min="256" max="16384" width="15.6640625" style="1"/>
  </cols>
  <sheetData>
    <row r="1" spans="1:5" x14ac:dyDescent="0.3">
      <c r="A1" s="140" t="s">
        <v>0</v>
      </c>
      <c r="B1" s="149"/>
      <c r="C1" s="149"/>
      <c r="D1" s="149"/>
      <c r="E1" s="149"/>
    </row>
    <row r="2" spans="1:5" ht="99.7" customHeight="1" x14ac:dyDescent="0.3">
      <c r="A2" s="147" t="s">
        <v>183</v>
      </c>
      <c r="B2" s="152"/>
      <c r="C2" s="152"/>
      <c r="D2" s="152"/>
      <c r="E2" s="152"/>
    </row>
    <row r="3" spans="1:5" x14ac:dyDescent="0.3">
      <c r="A3" s="153" t="s">
        <v>105</v>
      </c>
      <c r="B3" s="154"/>
      <c r="C3" s="154"/>
      <c r="D3" s="154"/>
      <c r="E3" s="154"/>
    </row>
    <row r="4" spans="1:5" x14ac:dyDescent="0.3">
      <c r="B4" s="2" t="s">
        <v>1</v>
      </c>
      <c r="E4" s="3" t="s">
        <v>3</v>
      </c>
    </row>
    <row r="5" spans="1:5" ht="142.44999999999999" customHeight="1" x14ac:dyDescent="0.3">
      <c r="A5" s="4" t="s">
        <v>4</v>
      </c>
      <c r="B5" s="4" t="s">
        <v>112</v>
      </c>
      <c r="C5" s="5" t="s">
        <v>106</v>
      </c>
      <c r="D5" s="5" t="s">
        <v>107</v>
      </c>
      <c r="E5" s="5" t="s">
        <v>108</v>
      </c>
    </row>
    <row r="6" spans="1:5" ht="15.05" customHeight="1" x14ac:dyDescent="0.3">
      <c r="A6" s="32" t="s">
        <v>144</v>
      </c>
      <c r="B6" s="127" t="s">
        <v>114</v>
      </c>
      <c r="C6" s="128">
        <v>28200</v>
      </c>
      <c r="D6" s="128">
        <v>549.1</v>
      </c>
      <c r="E6" s="129">
        <f t="shared" ref="E6:E12" si="0">D6/C6*100</f>
        <v>1.9471631205673758</v>
      </c>
    </row>
    <row r="7" spans="1:5" ht="15.05" customHeight="1" x14ac:dyDescent="0.3">
      <c r="A7" s="32"/>
      <c r="B7" s="127" t="s">
        <v>120</v>
      </c>
      <c r="C7" s="128">
        <v>13000</v>
      </c>
      <c r="D7" s="128">
        <v>0</v>
      </c>
      <c r="E7" s="129"/>
    </row>
    <row r="8" spans="1:5" ht="37.75" customHeight="1" x14ac:dyDescent="0.3">
      <c r="A8" s="32" t="s">
        <v>9</v>
      </c>
      <c r="B8" s="127" t="s">
        <v>184</v>
      </c>
      <c r="C8" s="129">
        <v>6200</v>
      </c>
      <c r="D8" s="129">
        <v>0</v>
      </c>
      <c r="E8" s="129">
        <f t="shared" si="0"/>
        <v>0</v>
      </c>
    </row>
    <row r="9" spans="1:5" ht="32.25" customHeight="1" x14ac:dyDescent="0.3">
      <c r="A9" s="32" t="s">
        <v>12</v>
      </c>
      <c r="B9" s="127" t="s">
        <v>185</v>
      </c>
      <c r="C9" s="130">
        <v>6063.7</v>
      </c>
      <c r="D9" s="129">
        <v>0</v>
      </c>
      <c r="E9" s="129">
        <f t="shared" si="0"/>
        <v>0</v>
      </c>
    </row>
    <row r="10" spans="1:5" s="6" customFormat="1" ht="32.25" customHeight="1" x14ac:dyDescent="0.3">
      <c r="A10" s="32" t="s">
        <v>15</v>
      </c>
      <c r="B10" s="127" t="s">
        <v>186</v>
      </c>
      <c r="C10" s="131">
        <v>17000</v>
      </c>
      <c r="D10" s="128">
        <v>0</v>
      </c>
      <c r="E10" s="132">
        <f t="shared" si="0"/>
        <v>0</v>
      </c>
    </row>
    <row r="11" spans="1:5" ht="30.7" hidden="1" customHeight="1" x14ac:dyDescent="0.3">
      <c r="A11" s="32" t="s">
        <v>145</v>
      </c>
      <c r="B11" s="133" t="s">
        <v>187</v>
      </c>
      <c r="C11" s="131">
        <v>0</v>
      </c>
      <c r="D11" s="128"/>
      <c r="E11" s="129" t="e">
        <f t="shared" si="0"/>
        <v>#DIV/0!</v>
      </c>
    </row>
    <row r="12" spans="1:5" s="6" customFormat="1" ht="15.05" customHeight="1" x14ac:dyDescent="0.3">
      <c r="A12" s="29"/>
      <c r="B12" s="9" t="s">
        <v>18</v>
      </c>
      <c r="C12" s="76">
        <f>C6+C7+C8+C9+C10</f>
        <v>70463.7</v>
      </c>
      <c r="D12" s="31">
        <f>D6+D7+D8+D9+D10</f>
        <v>549.1</v>
      </c>
      <c r="E12" s="31">
        <f t="shared" si="0"/>
        <v>0.7792664875673575</v>
      </c>
    </row>
    <row r="13" spans="1:5" x14ac:dyDescent="0.3">
      <c r="C13" s="45"/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76</vt:i4>
      </vt:variant>
    </vt:vector>
  </HeadingPairs>
  <TitlesOfParts>
    <vt:vector size="125" baseType="lpstr">
      <vt:lpstr>Свод</vt:lpstr>
      <vt:lpstr> 1.1</vt:lpstr>
      <vt:lpstr>1.2</vt:lpstr>
      <vt:lpstr>1.3</vt:lpstr>
      <vt:lpstr> 1.4</vt:lpstr>
      <vt:lpstr> 2.1</vt:lpstr>
      <vt:lpstr>2.3.</vt:lpstr>
      <vt:lpstr>2.4.</vt:lpstr>
      <vt:lpstr>2.5.</vt:lpstr>
      <vt:lpstr>2.6</vt:lpstr>
      <vt:lpstr>2.8</vt:lpstr>
      <vt:lpstr>2.9</vt:lpstr>
      <vt:lpstr>2.10</vt:lpstr>
      <vt:lpstr>2.13.</vt:lpstr>
      <vt:lpstr>2.14.</vt:lpstr>
      <vt:lpstr>2.15.</vt:lpstr>
      <vt:lpstr>3.1</vt:lpstr>
      <vt:lpstr> 3.2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3.13</vt:lpstr>
      <vt:lpstr>3.14.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п 4.1</vt:lpstr>
      <vt:lpstr>4.2</vt:lpstr>
      <vt:lpstr>Лист1</vt:lpstr>
      <vt:lpstr>' 1.1'!Заголовки_для_печати</vt:lpstr>
      <vt:lpstr>' 1.4'!Заголовки_для_печати</vt:lpstr>
      <vt:lpstr>' 2.1'!Заголовки_для_печати</vt:lpstr>
      <vt:lpstr>' 3.2'!Заголовки_для_печати</vt:lpstr>
      <vt:lpstr>'1.2'!Заголовки_для_печати</vt:lpstr>
      <vt:lpstr>'1.3'!Заголовки_для_печати</vt:lpstr>
      <vt:lpstr>'2.3.'!Заголовки_для_печати</vt:lpstr>
      <vt:lpstr>'2.4.'!Заголовки_для_печати</vt:lpstr>
      <vt:lpstr>'2.5.'!Заголовки_для_печати</vt:lpstr>
      <vt:lpstr>'2.6'!Заголовки_для_печати</vt:lpstr>
      <vt:lpstr>'2.8'!Заголовки_для_печати</vt:lpstr>
      <vt:lpstr>'2.9'!Заголовки_для_печати</vt:lpstr>
      <vt:lpstr>'3.1'!Заголовки_для_печати</vt:lpstr>
      <vt:lpstr>'3.14.'!Заголовки_для_печати</vt:lpstr>
      <vt:lpstr>'3.15'!Заголовки_для_печати</vt:lpstr>
      <vt:lpstr>'3.16'!Заголовки_для_печати</vt:lpstr>
      <vt:lpstr>'3.17'!Заголовки_для_печати</vt:lpstr>
      <vt:lpstr>'3.18'!Заголовки_для_печати</vt:lpstr>
      <vt:lpstr>'3.19'!Заголовки_для_печати</vt:lpstr>
      <vt:lpstr>'3.20'!Заголовки_для_печати</vt:lpstr>
      <vt:lpstr>'3.21'!Заголовки_для_печати</vt:lpstr>
      <vt:lpstr>'3.22'!Заголовки_для_печати</vt:lpstr>
      <vt:lpstr>'3.23'!Заголовки_для_печати</vt:lpstr>
      <vt:lpstr>'3.24'!Заголовки_для_печати</vt:lpstr>
      <vt:lpstr>'3.25'!Заголовки_для_печати</vt:lpstr>
      <vt:lpstr>'3.26'!Заголовки_для_печати</vt:lpstr>
      <vt:lpstr>'3.27'!Заголовки_для_печати</vt:lpstr>
      <vt:lpstr>'3.28'!Заголовки_для_печати</vt:lpstr>
      <vt:lpstr>'3.3.'!Заголовки_для_печати</vt:lpstr>
      <vt:lpstr>'3.4.'!Заголовки_для_печати</vt:lpstr>
      <vt:lpstr>'3.5.'!Заголовки_для_печати</vt:lpstr>
      <vt:lpstr>'3.6.'!Заголовки_для_печати</vt:lpstr>
      <vt:lpstr>'3.7.'!Заголовки_для_печати</vt:lpstr>
      <vt:lpstr>'3.8.'!Заголовки_для_печати</vt:lpstr>
      <vt:lpstr>'3.9.'!Заголовки_для_печати</vt:lpstr>
      <vt:lpstr>'4.2'!Заголовки_для_печати</vt:lpstr>
      <vt:lpstr>'п 4.1'!Заголовки_для_печати</vt:lpstr>
      <vt:lpstr>Свод!Заголовки_для_печати</vt:lpstr>
      <vt:lpstr>' 1.1'!Область_печати</vt:lpstr>
      <vt:lpstr>' 1.4'!Область_печати</vt:lpstr>
      <vt:lpstr>' 2.1'!Область_печати</vt:lpstr>
      <vt:lpstr>' 3.2'!Область_печати</vt:lpstr>
      <vt:lpstr>'1.2'!Область_печати</vt:lpstr>
      <vt:lpstr>'1.3'!Область_печати</vt:lpstr>
      <vt:lpstr>'2.3.'!Область_печати</vt:lpstr>
      <vt:lpstr>'2.4.'!Область_печати</vt:lpstr>
      <vt:lpstr>'2.5.'!Область_печати</vt:lpstr>
      <vt:lpstr>'2.6'!Область_печати</vt:lpstr>
      <vt:lpstr>'2.8'!Область_печати</vt:lpstr>
      <vt:lpstr>'2.9'!Область_печати</vt:lpstr>
      <vt:lpstr>'3.1'!Область_печати</vt:lpstr>
      <vt:lpstr>'3.14.'!Область_печати</vt:lpstr>
      <vt:lpstr>'3.15'!Область_печати</vt:lpstr>
      <vt:lpstr>'3.16'!Область_печати</vt:lpstr>
      <vt:lpstr>'3.17'!Область_печати</vt:lpstr>
      <vt:lpstr>'3.18'!Область_печати</vt:lpstr>
      <vt:lpstr>'3.19'!Область_печати</vt:lpstr>
      <vt:lpstr>'3.20'!Область_печати</vt:lpstr>
      <vt:lpstr>'3.21'!Область_печати</vt:lpstr>
      <vt:lpstr>'3.22'!Область_печати</vt:lpstr>
      <vt:lpstr>'3.23'!Область_печати</vt:lpstr>
      <vt:lpstr>'3.24'!Область_печати</vt:lpstr>
      <vt:lpstr>'3.25'!Область_печати</vt:lpstr>
      <vt:lpstr>'3.26'!Область_печати</vt:lpstr>
      <vt:lpstr>'3.27'!Область_печати</vt:lpstr>
      <vt:lpstr>'3.28'!Область_печати</vt:lpstr>
      <vt:lpstr>'3.3.'!Область_печати</vt:lpstr>
      <vt:lpstr>'3.4.'!Область_печати</vt:lpstr>
      <vt:lpstr>'3.5.'!Область_печати</vt:lpstr>
      <vt:lpstr>'3.6.'!Область_печати</vt:lpstr>
      <vt:lpstr>'3.7.'!Область_печати</vt:lpstr>
      <vt:lpstr>'3.8.'!Область_печати</vt:lpstr>
      <vt:lpstr>'3.9.'!Область_печати</vt:lpstr>
      <vt:lpstr>'4.2'!Область_печати</vt:lpstr>
      <vt:lpstr>'п 4.1'!Область_печати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2019-08-06T08:31:16Z</dcterms:modified>
</cp:coreProperties>
</file>