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Республиканский" sheetId="4" r:id="rId1"/>
    <sheet name="Консолидированный" sheetId="9" r:id="rId2"/>
  </sheets>
  <externalReferences>
    <externalReference r:id="rId3"/>
  </externalReferences>
  <definedNames>
    <definedName name="Svod0306" localSheetId="1">#REF!</definedName>
    <definedName name="Svod0306">#REF!</definedName>
    <definedName name="XDO_?AM_MM?" localSheetId="1">#REF!</definedName>
    <definedName name="XDO_?AM_MM?">#REF!</definedName>
    <definedName name="XDO_?AM_MM_2?" localSheetId="1">#REF!</definedName>
    <definedName name="XDO_?AM_MM_2?">#REF!</definedName>
    <definedName name="XDO_?AM_MM_3?" localSheetId="1">#REF!</definedName>
    <definedName name="XDO_?AM_MM_3?">#REF!</definedName>
    <definedName name="XDO_?AM_YY?" localSheetId="1">#REF!</definedName>
    <definedName name="XDO_?AM_YY?">#REF!</definedName>
    <definedName name="XDO_?AM_YY_2?" localSheetId="1">#REF!</definedName>
    <definedName name="XDO_?AM_YY_2?">#REF!</definedName>
    <definedName name="XDO_?AM_YY_3?" localSheetId="1">#REF!</definedName>
    <definedName name="XDO_?AM_YY_3?">#REF!</definedName>
    <definedName name="XDO_?BS?" localSheetId="1">#REF!</definedName>
    <definedName name="XDO_?BS?">#REF!</definedName>
    <definedName name="XDO_?CODE_T?" localSheetId="1">#REF!</definedName>
    <definedName name="XDO_?CODE_T?">#REF!</definedName>
    <definedName name="XDO_?IL?" localSheetId="1">#REF!</definedName>
    <definedName name="XDO_?IL?">#REF!</definedName>
    <definedName name="XDO_?KBK?" localSheetId="1">#REF!</definedName>
    <definedName name="XDO_?KBK?">#REF!</definedName>
    <definedName name="XDO_?KBK_2?" localSheetId="1">#REF!</definedName>
    <definedName name="XDO_?KBK_2?">#REF!</definedName>
    <definedName name="XDO_?NAME_BUD?" localSheetId="1">#REF!</definedName>
    <definedName name="XDO_?NAME_BUD?">#REF!</definedName>
    <definedName name="XDO_?NAME_BUD_2?" localSheetId="1">#REF!</definedName>
    <definedName name="XDO_?NAME_BUD_2?">#REF!</definedName>
    <definedName name="XDO_?NAME_MM?" localSheetId="1">#REF!</definedName>
    <definedName name="XDO_?NAME_MM?">#REF!</definedName>
    <definedName name="XDO_?NAME_T?" localSheetId="1">#REF!</definedName>
    <definedName name="XDO_?NAME_T?">#REF!</definedName>
    <definedName name="XDO_?NAME_UFO?" localSheetId="1">#REF!</definedName>
    <definedName name="XDO_?NAME_UFO?">#REF!</definedName>
    <definedName name="XDO_?NOTE?" localSheetId="1">#REF!</definedName>
    <definedName name="XDO_?NOTE?">#REF!</definedName>
    <definedName name="XDO_?NV?" localSheetId="1">#REF!</definedName>
    <definedName name="XDO_?NV?">#REF!</definedName>
    <definedName name="XDO_?REPORT_DATE?" localSheetId="1">#REF!</definedName>
    <definedName name="XDO_?REPORT_DATE?">#REF!</definedName>
    <definedName name="XDO_?REPORT_MM?" localSheetId="1">#REF!</definedName>
    <definedName name="XDO_?REPORT_MM?">#REF!</definedName>
    <definedName name="XDO_?REPORT_MM_2?" localSheetId="1">#REF!</definedName>
    <definedName name="XDO_?REPORT_MM_2?">#REF!</definedName>
    <definedName name="XDO_?SIGN5?" localSheetId="1">#REF!</definedName>
    <definedName name="XDO_?SIGN5?">#REF!</definedName>
    <definedName name="XDO_?SIGN6?" localSheetId="1">#REF!</definedName>
    <definedName name="XDO_?SIGN6?">#REF!</definedName>
    <definedName name="XDO_?SIGN7?" localSheetId="1">#REF!</definedName>
    <definedName name="XDO_?SIGN7?">#REF!</definedName>
    <definedName name="XDO_GROUP_?EMPTY_1?" localSheetId="1">#REF!</definedName>
    <definedName name="XDO_GROUP_?EMPTY_1?">#REF!</definedName>
    <definedName name="XDO_GROUP_?LINE?" localSheetId="1">'[1]0531467'!#REF!</definedName>
    <definedName name="XDO_GROUP_?LINE?">'[1]0531467'!#REF!</definedName>
    <definedName name="XDO_GROUP_?LIST_DATA?" localSheetId="1">#REF!</definedName>
    <definedName name="XDO_GROUP_?LIST_DATA?">#REF!</definedName>
    <definedName name="XDO_GROUP_?LIST_DATA_2?" localSheetId="1">#REF!</definedName>
    <definedName name="XDO_GROUP_?LIST_DATA_2?">#REF!</definedName>
    <definedName name="XDO_GROUP_?LIST_DATA_3?" localSheetId="1">#REF!</definedName>
    <definedName name="XDO_GROUP_?LIST_DATA_3?">#REF!</definedName>
    <definedName name="XDO_GROUP_?REPPRT?" localSheetId="1">#REF!</definedName>
    <definedName name="XDO_GROUP_?REPPRT?">#REF!</definedName>
    <definedName name="А246" localSheetId="1">#REF!</definedName>
    <definedName name="А246">#REF!</definedName>
    <definedName name="_xlnm.Print_Titles" localSheetId="1">Консолидированный!$6:$6</definedName>
    <definedName name="_xlnm.Print_Titles" localSheetId="0">Республиканский!$6:$6</definedName>
    <definedName name="_xlnm.Print_Area" localSheetId="1">Консолидированный!$A$1:$F$46</definedName>
    <definedName name="_xlnm.Print_Area" localSheetId="0">Республиканский!$A$1:$F$42</definedName>
  </definedNames>
  <calcPr calcId="144525"/>
</workbook>
</file>

<file path=xl/calcChain.xml><?xml version="1.0" encoding="utf-8"?>
<calcChain xmlns="http://schemas.openxmlformats.org/spreadsheetml/2006/main">
  <c r="B39" i="9" l="1"/>
  <c r="F33" i="4" l="1"/>
  <c r="F32" i="4"/>
  <c r="D32" i="4"/>
  <c r="F31" i="4"/>
  <c r="D31" i="4"/>
  <c r="F30" i="4"/>
  <c r="D30" i="4"/>
  <c r="F29" i="4"/>
  <c r="F28" i="4"/>
  <c r="D28" i="4"/>
  <c r="F27" i="4"/>
  <c r="D27" i="4"/>
  <c r="F26" i="4"/>
  <c r="F25" i="4"/>
  <c r="D25" i="4"/>
  <c r="F24" i="4"/>
  <c r="D24" i="4"/>
  <c r="F23" i="4"/>
  <c r="D23" i="4"/>
  <c r="E22" i="4"/>
  <c r="C22" i="4"/>
  <c r="F22" i="4" s="1"/>
  <c r="B22" i="4"/>
  <c r="F21" i="4"/>
  <c r="D21" i="4"/>
  <c r="F20" i="4"/>
  <c r="D20" i="4"/>
  <c r="F19" i="4"/>
  <c r="D19" i="4"/>
  <c r="E18" i="4"/>
  <c r="C18" i="4"/>
  <c r="B18" i="4"/>
  <c r="F17" i="4"/>
  <c r="F16" i="4"/>
  <c r="D16" i="4"/>
  <c r="E15" i="4"/>
  <c r="C15" i="4"/>
  <c r="F15" i="4" s="1"/>
  <c r="B15" i="4"/>
  <c r="F14" i="4"/>
  <c r="D14" i="4"/>
  <c r="D13" i="4"/>
  <c r="F12" i="4"/>
  <c r="D12" i="4"/>
  <c r="E11" i="4"/>
  <c r="C11" i="4"/>
  <c r="F11" i="4" s="1"/>
  <c r="B11" i="4"/>
  <c r="D11" i="4" s="1"/>
  <c r="F10" i="4"/>
  <c r="D10" i="4"/>
  <c r="F9" i="4"/>
  <c r="D9" i="4"/>
  <c r="E8" i="4"/>
  <c r="C8" i="4"/>
  <c r="F8" i="4" s="1"/>
  <c r="B8" i="4"/>
  <c r="B7" i="4"/>
  <c r="F37" i="9"/>
  <c r="D37" i="9"/>
  <c r="F36" i="9"/>
  <c r="D36" i="9"/>
  <c r="F35" i="9"/>
  <c r="D35" i="9"/>
  <c r="F34" i="9"/>
  <c r="D34" i="9"/>
  <c r="F33" i="9"/>
  <c r="D33" i="9"/>
  <c r="F32" i="9"/>
  <c r="D32" i="9"/>
  <c r="F31" i="9"/>
  <c r="D31" i="9"/>
  <c r="F30" i="9"/>
  <c r="F29" i="9"/>
  <c r="D29" i="9"/>
  <c r="F28" i="9"/>
  <c r="D28" i="9"/>
  <c r="F27" i="9"/>
  <c r="D27" i="9"/>
  <c r="E26" i="9"/>
  <c r="C26" i="9"/>
  <c r="B26" i="9"/>
  <c r="F25" i="9"/>
  <c r="D25" i="9"/>
  <c r="F24" i="9"/>
  <c r="D24" i="9"/>
  <c r="F23" i="9"/>
  <c r="D23" i="9"/>
  <c r="F22" i="9"/>
  <c r="D22" i="9"/>
  <c r="F21" i="9"/>
  <c r="D21" i="9"/>
  <c r="E20" i="9"/>
  <c r="C20" i="9"/>
  <c r="F20" i="9" s="1"/>
  <c r="B20" i="9"/>
  <c r="F19" i="9"/>
  <c r="D19" i="9"/>
  <c r="F18" i="9"/>
  <c r="D18" i="9"/>
  <c r="F17" i="9"/>
  <c r="D17" i="9"/>
  <c r="F16" i="9"/>
  <c r="D16" i="9"/>
  <c r="E15" i="9"/>
  <c r="C15" i="9"/>
  <c r="B15" i="9"/>
  <c r="F14" i="9"/>
  <c r="D14" i="9"/>
  <c r="F13" i="9"/>
  <c r="D13" i="9"/>
  <c r="F12" i="9"/>
  <c r="D12" i="9"/>
  <c r="E11" i="9"/>
  <c r="C11" i="9"/>
  <c r="F11" i="9" s="1"/>
  <c r="B11" i="9"/>
  <c r="D11" i="9" s="1"/>
  <c r="F10" i="9"/>
  <c r="D10" i="9"/>
  <c r="F9" i="9"/>
  <c r="D9" i="9"/>
  <c r="E8" i="9"/>
  <c r="C8" i="9"/>
  <c r="F8" i="9" s="1"/>
  <c r="B8" i="9"/>
  <c r="B7" i="9"/>
  <c r="F18" i="4" l="1"/>
  <c r="E7" i="4"/>
  <c r="D15" i="4"/>
  <c r="D18" i="4"/>
  <c r="E7" i="9"/>
  <c r="F15" i="9"/>
  <c r="F26" i="9"/>
  <c r="C7" i="4"/>
  <c r="D8" i="4"/>
  <c r="D22" i="4"/>
  <c r="C7" i="9"/>
  <c r="D8" i="9"/>
  <c r="D15" i="9"/>
  <c r="D26" i="9"/>
  <c r="D20" i="9"/>
  <c r="F7" i="4" l="1"/>
  <c r="D7" i="4"/>
  <c r="D7" i="9"/>
  <c r="F7" i="9"/>
  <c r="B35" i="4" l="1"/>
  <c r="C35" i="4"/>
  <c r="C39" i="9" l="1"/>
  <c r="C38" i="9" s="1"/>
  <c r="D40" i="9"/>
  <c r="D41" i="9"/>
  <c r="D42" i="9"/>
  <c r="D43" i="9"/>
  <c r="D44" i="9"/>
  <c r="E39" i="9"/>
  <c r="B38" i="9"/>
  <c r="B46" i="9" s="1"/>
  <c r="F44" i="9"/>
  <c r="F40" i="4"/>
  <c r="D40" i="4"/>
  <c r="B34" i="4"/>
  <c r="D45" i="9"/>
  <c r="F45" i="9"/>
  <c r="F43" i="9"/>
  <c r="F42" i="9"/>
  <c r="F41" i="9"/>
  <c r="F40" i="9"/>
  <c r="C34" i="4"/>
  <c r="D36" i="4"/>
  <c r="D37" i="4"/>
  <c r="D38" i="4"/>
  <c r="D39" i="4"/>
  <c r="D41" i="4"/>
  <c r="E35" i="4"/>
  <c r="E34" i="4" s="1"/>
  <c r="F36" i="4"/>
  <c r="F37" i="4"/>
  <c r="F38" i="4"/>
  <c r="F39" i="4"/>
  <c r="F41" i="4"/>
  <c r="D34" i="4" l="1"/>
  <c r="D35" i="4"/>
  <c r="B42" i="4"/>
  <c r="F34" i="4"/>
  <c r="D38" i="9"/>
  <c r="F39" i="9"/>
  <c r="F35" i="4"/>
  <c r="E38" i="9"/>
  <c r="F38" i="9" s="1"/>
  <c r="D39" i="9"/>
  <c r="E42" i="4"/>
  <c r="E46" i="9"/>
  <c r="C42" i="4" l="1"/>
  <c r="C46" i="9"/>
  <c r="F46" i="9" l="1"/>
  <c r="D46" i="9"/>
  <c r="D42" i="4"/>
  <c r="F42" i="4"/>
</calcChain>
</file>

<file path=xl/sharedStrings.xml><?xml version="1.0" encoding="utf-8"?>
<sst xmlns="http://schemas.openxmlformats.org/spreadsheetml/2006/main" count="100" uniqueCount="55">
  <si>
    <t>ИНФОРМАЦИЯ</t>
  </si>
  <si>
    <t>(по данным бухгалтерской отчетности)</t>
  </si>
  <si>
    <t>НАЛОГОВЫЕ И НЕНАЛОГОВЫЕ ДОХОДЫ</t>
  </si>
  <si>
    <t>Налог на прибыль организаций</t>
  </si>
  <si>
    <t>Налог на доходы физических лиц</t>
  </si>
  <si>
    <t>Акцизы на алкогольную продукцию</t>
  </si>
  <si>
    <t>Доходы от уплаты акцизов на нефтепродукты</t>
  </si>
  <si>
    <t xml:space="preserve"> </t>
  </si>
  <si>
    <t>Наименование показателей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</si>
  <si>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</si>
  <si>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</si>
  <si>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</si>
  <si>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</si>
  <si>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</si>
  <si>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</si>
  <si>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</si>
  <si>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</si>
  <si>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</si>
  <si>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</si>
  <si>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</si>
  <si>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</si>
  <si>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</si>
  <si>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</si>
  <si>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</si>
  <si>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</si>
  <si>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</si>
  <si>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</si>
  <si>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</si>
  <si>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</si>
  <si>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</si>
  <si>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</si>
  <si>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</si>
  <si>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ДОХОДЫ ОТ ОКАЗАНИЯ ПЛАТНЫХ УСЛУГ (РАБОТ) И КОМПЕНСАЦИИ ЗАТРАТ ГОСУДАРСТВА</t>
  </si>
  <si>
    <t>ПРОЧИЕ НЕНАЛОГОВЫЕ ДОХОДЫ</t>
  </si>
  <si>
    <t xml:space="preserve">об исполнении доходов республиканского бюджета   </t>
  </si>
  <si>
    <t xml:space="preserve"> тыс. рублей</t>
  </si>
  <si>
    <t>ПРОЧИЕ БЕЗВОЗМЕЗДНЫЕ ПОСТУПЛЕНИЯ</t>
  </si>
  <si>
    <t xml:space="preserve">БЕЗВОЗМЕЗДНЫЕ ПОСТУПЛЕНИЯ </t>
  </si>
  <si>
    <t>Темп роста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</si>
  <si>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</si>
  <si>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</si>
  <si>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</si>
  <si>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</si>
  <si>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</si>
  <si>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</si>
  <si>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 xml:space="preserve">об исполнении доходов консолидированного бюджета   </t>
  </si>
  <si>
    <t>Доходы от уплаты акцизов на алкогольную продукцию</t>
  </si>
  <si>
    <t>Прочие безвозмездные поступления от других бюджетов бюджетной системы</t>
  </si>
  <si>
    <t>Фактически исполнено за 9 мес. 2017 года</t>
  </si>
  <si>
    <t>% исполнение годового плана за 9 мес. 2017 г.</t>
  </si>
  <si>
    <t>Фактически исполнено за 9 мес. 2016 года</t>
  </si>
  <si>
    <t>Карачаево-Черкесской Республики за 9 мес. 2017 года</t>
  </si>
  <si>
    <t>План на 2017 год по состоянию на 01.10.2017 г. по Отчету об исполнении консолидированного бюджета по форме № 0503317</t>
  </si>
  <si>
    <t>План на 2017 год по Закону Карачаево-Черкесской Республики от 23.12.2016 № 92-РЗ в ред. от 01.08.2017 г.</t>
  </si>
  <si>
    <t xml:space="preserve">                                                                                              (по данным бухгалтерской отчетности)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</si>
</sst>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</font>
    <font>
      <sz val="8"/>
      <color rgb="FF000000"/>
      <name val="Arial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4" fontId="11" fillId="0" borderId="2">
      <alignment horizontal="right"/>
    </xf>
  </cellStyleXfs>
  <cellXfs count="32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center" wrapText="1" inden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wrapText="1" indent="1"/>
    </xf>
    <xf numFmtId="0" fontId="4" fillId="0" borderId="1" xfId="2" applyFont="1" applyBorder="1" applyAlignment="1">
      <alignment horizontal="left" vertical="center" wrapText="1" indent="1"/>
    </xf>
    <xf numFmtId="0" fontId="4" fillId="0" borderId="1" xfId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indent="1"/>
    </xf>
    <xf numFmtId="0" fontId="4" fillId="0" borderId="1" xfId="1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vertical="top"/>
    </xf>
    <xf numFmtId="164" fontId="8" fillId="0" borderId="1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/>
    <xf numFmtId="0" fontId="6" fillId="0" borderId="1" xfId="0" applyFont="1" applyFill="1" applyBorder="1" applyAlignment="1">
      <alignment vertical="center" wrapText="1"/>
    </xf>
    <xf numFmtId="164" fontId="12" fillId="0" borderId="2" xfId="3" applyNumberFormat="1" applyFont="1" applyProtection="1">
      <alignment horizontal="right"/>
    </xf>
    <xf numFmtId="4" fontId="12" fillId="0" borderId="2" xfId="3" applyNumberFormat="1" applyFont="1" applyProtection="1">
      <alignment horizontal="right"/>
    </xf>
    <xf numFmtId="0" fontId="4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10" fillId="0" borderId="0" xfId="0" applyFont="1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</cellXfs>
  <cellStyles count="4">
    <cellStyle name="xl56" xfId="3"/>
    <cellStyle name="Обычный" xfId="0" builtinId="0"/>
    <cellStyle name="Обычный 2" xfId="1"/>
    <cellStyle name="Обычный_По видам налогов 201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I42"/>
  <sheetViews>
    <sheetView tabSelected="1" zoomScaleSheetLayoutView="80" workbookViewId="0">
      <selection activeCell="I6" sqref="I6"/>
    </sheetView>
  </sheetViews>
  <sheetFormatPr defaultColWidth="18.7109375" defaultRowHeight="15.75" x14ac:dyDescent="0.25"/>
  <cols>
    <col min="1" max="1" width="68" style="3" customWidth="1"/>
    <col min="2" max="3" width="14.7109375" style="4" customWidth="1"/>
    <col min="4" max="4" width="14.7109375" style="1" customWidth="1"/>
    <col min="5" max="5" width="14.5703125" style="1" customWidth="1"/>
    <col min="6" max="6" width="14.7109375" style="1" customWidth="1"/>
    <col min="7" max="7" width="24.140625" style="1" customWidth="1"/>
    <col min="8" max="10" width="13.7109375" style="1" customWidth="1"/>
    <col min="11" max="253" width="9.140625" style="1" customWidth="1"/>
    <col min="254" max="254" width="89" style="1" customWidth="1"/>
    <col min="255" max="16384" width="18.7109375" style="1"/>
  </cols>
  <sheetData>
    <row r="1" spans="1:9" x14ac:dyDescent="0.25">
      <c r="A1" s="28" t="s">
        <v>0</v>
      </c>
      <c r="B1" s="28"/>
      <c r="C1" s="28"/>
      <c r="D1" s="28"/>
      <c r="E1" s="29"/>
      <c r="F1" s="29"/>
    </row>
    <row r="2" spans="1:9" x14ac:dyDescent="0.25">
      <c r="A2" s="30" t="s">
        <v>34</v>
      </c>
      <c r="B2" s="30"/>
      <c r="C2" s="30"/>
      <c r="D2" s="30"/>
      <c r="E2" s="29"/>
      <c r="F2" s="29"/>
    </row>
    <row r="3" spans="1:9" x14ac:dyDescent="0.25">
      <c r="A3" s="31" t="s">
        <v>51</v>
      </c>
      <c r="B3" s="31"/>
      <c r="C3" s="31"/>
      <c r="D3" s="31"/>
      <c r="E3" s="29"/>
      <c r="F3" s="29"/>
    </row>
    <row r="4" spans="1:9" s="2" customFormat="1" ht="15.75" customHeight="1" x14ac:dyDescent="0.25">
      <c r="A4" s="27" t="s">
        <v>54</v>
      </c>
      <c r="B4" s="27"/>
      <c r="C4" s="27"/>
    </row>
    <row r="5" spans="1:9" x14ac:dyDescent="0.25">
      <c r="A5" s="3" t="s">
        <v>7</v>
      </c>
      <c r="D5" s="4"/>
      <c r="F5" s="4" t="s">
        <v>35</v>
      </c>
    </row>
    <row r="6" spans="1:9" ht="128.25" customHeight="1" x14ac:dyDescent="0.25">
      <c r="A6" s="10" t="s">
        <v>8</v>
      </c>
      <c r="B6" s="11" t="s">
        <v>53</v>
      </c>
      <c r="C6" s="11" t="s">
        <v>48</v>
      </c>
      <c r="D6" s="11" t="s">
        <v>49</v>
      </c>
      <c r="E6" s="11" t="s">
        <v>50</v>
      </c>
      <c r="F6" s="11" t="s">
        <v>38</v>
      </c>
      <c r="G6" s="23"/>
      <c r="H6" s="23"/>
      <c r="I6" s="23"/>
    </row>
    <row r="7" spans="1:9" ht="15" customHeight="1" x14ac:dyDescent="0.25">
      <c r="A7" s="20" t="s">
        <v>2</v>
      </c>
      <c r="B7" s="9">
        <f t="shared" ref="B7:E7" si="0">B8+B11+B15+B18+B22+B25+B26+B27+B28+B29+B30+B31+B32+B33</f>
        <v>6617748.1999999993</v>
      </c>
      <c r="C7" s="9">
        <f t="shared" si="0"/>
        <v>4140986.4578400007</v>
      </c>
      <c r="D7" s="9">
        <f>C7/B7*100</f>
        <v>62.573950121583664</v>
      </c>
      <c r="E7" s="9">
        <f t="shared" si="0"/>
        <v>4148643.9760000003</v>
      </c>
      <c r="F7" s="9">
        <f>C7/E7*100</f>
        <v>99.815421178479085</v>
      </c>
    </row>
    <row r="8" spans="1:9" ht="15" customHeight="1" x14ac:dyDescent="0.25">
      <c r="A8" s="13" t="s">
        <v>9</v>
      </c>
      <c r="B8" s="7">
        <f t="shared" ref="B8:E8" si="1">B9+B10</f>
        <v>3714193.5999999996</v>
      </c>
      <c r="C8" s="7">
        <f t="shared" si="1"/>
        <v>2732939.3496500002</v>
      </c>
      <c r="D8" s="7">
        <f>C8/B8*100</f>
        <v>73.580961144567169</v>
      </c>
      <c r="E8" s="7">
        <f t="shared" si="1"/>
        <v>2660673.4780000001</v>
      </c>
      <c r="F8" s="7">
        <f>C8/E8*100</f>
        <v>102.71607441677968</v>
      </c>
    </row>
    <row r="9" spans="1:9" ht="15" customHeight="1" x14ac:dyDescent="0.25">
      <c r="A9" s="14" t="s">
        <v>3</v>
      </c>
      <c r="B9" s="6">
        <v>1370080</v>
      </c>
      <c r="C9" s="7">
        <v>1040274.1704599999</v>
      </c>
      <c r="D9" s="7">
        <f t="shared" ref="D9:D32" si="2">C9/B9*100</f>
        <v>75.927987450367866</v>
      </c>
      <c r="E9" s="7">
        <v>916204.89500000002</v>
      </c>
      <c r="F9" s="7">
        <f t="shared" ref="F9:F33" si="3">C9/E9*100</f>
        <v>113.54165166952093</v>
      </c>
    </row>
    <row r="10" spans="1:9" ht="15" customHeight="1" x14ac:dyDescent="0.25">
      <c r="A10" s="14" t="s">
        <v>4</v>
      </c>
      <c r="B10" s="7">
        <v>2344113.5999999996</v>
      </c>
      <c r="C10" s="7">
        <v>1692665.1791900001</v>
      </c>
      <c r="D10" s="7">
        <f t="shared" si="2"/>
        <v>72.209178735621009</v>
      </c>
      <c r="E10" s="7">
        <v>1744468.5830000001</v>
      </c>
      <c r="F10" s="7">
        <f t="shared" si="3"/>
        <v>97.03041921678448</v>
      </c>
    </row>
    <row r="11" spans="1:9" ht="30" customHeight="1" x14ac:dyDescent="0.25">
      <c r="A11" s="13" t="s">
        <v>10</v>
      </c>
      <c r="B11" s="7">
        <f t="shared" ref="B11:E11" si="4">B12+B13+B14</f>
        <v>856555.9</v>
      </c>
      <c r="C11" s="7">
        <f t="shared" si="4"/>
        <v>642561.31074999995</v>
      </c>
      <c r="D11" s="7">
        <f t="shared" si="2"/>
        <v>75.016856547249276</v>
      </c>
      <c r="E11" s="7">
        <f t="shared" si="4"/>
        <v>825636.54599999997</v>
      </c>
      <c r="F11" s="7">
        <f t="shared" si="3"/>
        <v>77.826171075280854</v>
      </c>
    </row>
    <row r="12" spans="1:9" ht="15" customHeight="1" x14ac:dyDescent="0.25">
      <c r="A12" s="15" t="s">
        <v>5</v>
      </c>
      <c r="B12" s="6">
        <v>17913</v>
      </c>
      <c r="C12" s="7">
        <v>15011.795</v>
      </c>
      <c r="D12" s="7">
        <f t="shared" si="2"/>
        <v>83.803913359013009</v>
      </c>
      <c r="E12" s="7">
        <v>14707.175999999999</v>
      </c>
      <c r="F12" s="7">
        <f t="shared" si="3"/>
        <v>102.07122699830342</v>
      </c>
    </row>
    <row r="13" spans="1:9" ht="15" customHeight="1" x14ac:dyDescent="0.25">
      <c r="A13" s="15" t="s">
        <v>46</v>
      </c>
      <c r="B13" s="6">
        <v>18698.099999999999</v>
      </c>
      <c r="C13" s="7">
        <v>8861.4159499999987</v>
      </c>
      <c r="D13" s="7">
        <f t="shared" si="2"/>
        <v>47.392066306202231</v>
      </c>
      <c r="E13" s="7">
        <v>0</v>
      </c>
      <c r="F13" s="7"/>
    </row>
    <row r="14" spans="1:9" ht="15" customHeight="1" x14ac:dyDescent="0.25">
      <c r="A14" s="15" t="s">
        <v>6</v>
      </c>
      <c r="B14" s="6">
        <v>819944.8</v>
      </c>
      <c r="C14" s="7">
        <v>618688.09979999997</v>
      </c>
      <c r="D14" s="7">
        <f t="shared" si="2"/>
        <v>75.454847667794212</v>
      </c>
      <c r="E14" s="7">
        <v>810929.37</v>
      </c>
      <c r="F14" s="7">
        <f t="shared" si="3"/>
        <v>76.293709746879685</v>
      </c>
    </row>
    <row r="15" spans="1:9" ht="15" customHeight="1" x14ac:dyDescent="0.25">
      <c r="A15" s="13" t="s">
        <v>11</v>
      </c>
      <c r="B15" s="6">
        <f t="shared" ref="B15:E15" si="5">B16+B17</f>
        <v>270555.90000000002</v>
      </c>
      <c r="C15" s="6">
        <f t="shared" si="5"/>
        <v>204486.29240000001</v>
      </c>
      <c r="D15" s="7">
        <f t="shared" si="2"/>
        <v>75.580052920671847</v>
      </c>
      <c r="E15" s="6">
        <f t="shared" si="5"/>
        <v>195892.329</v>
      </c>
      <c r="F15" s="7">
        <f t="shared" si="3"/>
        <v>104.38708521353075</v>
      </c>
    </row>
    <row r="16" spans="1:9" ht="30" customHeight="1" x14ac:dyDescent="0.25">
      <c r="A16" s="5" t="s">
        <v>12</v>
      </c>
      <c r="B16" s="6">
        <v>270555.90000000002</v>
      </c>
      <c r="C16" s="7">
        <v>204480.43945999999</v>
      </c>
      <c r="D16" s="7">
        <f t="shared" si="2"/>
        <v>75.577889619113819</v>
      </c>
      <c r="E16" s="7">
        <v>195809.37700000001</v>
      </c>
      <c r="F16" s="7">
        <f t="shared" si="3"/>
        <v>104.42831829243806</v>
      </c>
    </row>
    <row r="17" spans="1:6" ht="15" customHeight="1" x14ac:dyDescent="0.25">
      <c r="A17" s="5" t="s">
        <v>41</v>
      </c>
      <c r="B17" s="6">
        <v>0</v>
      </c>
      <c r="C17" s="7">
        <v>5.8529400000000003</v>
      </c>
      <c r="D17" s="7"/>
      <c r="E17" s="7">
        <v>82.951999999999998</v>
      </c>
      <c r="F17" s="7">
        <f t="shared" si="3"/>
        <v>7.0558154113222109</v>
      </c>
    </row>
    <row r="18" spans="1:6" ht="15" customHeight="1" x14ac:dyDescent="0.25">
      <c r="A18" s="13" t="s">
        <v>13</v>
      </c>
      <c r="B18" s="7">
        <f t="shared" ref="B18:E18" si="6">B19+B20+B21</f>
        <v>576860.30000000005</v>
      </c>
      <c r="C18" s="7">
        <f t="shared" si="6"/>
        <v>374637.45486999996</v>
      </c>
      <c r="D18" s="7">
        <f t="shared" si="2"/>
        <v>64.944225641806156</v>
      </c>
      <c r="E18" s="7">
        <f t="shared" si="6"/>
        <v>307269.41200000001</v>
      </c>
      <c r="F18" s="7">
        <f t="shared" si="3"/>
        <v>121.92474754695073</v>
      </c>
    </row>
    <row r="19" spans="1:6" ht="15" customHeight="1" x14ac:dyDescent="0.25">
      <c r="A19" s="5" t="s">
        <v>14</v>
      </c>
      <c r="B19" s="7">
        <v>416391</v>
      </c>
      <c r="C19" s="7">
        <v>296918.18598999997</v>
      </c>
      <c r="D19" s="7">
        <f t="shared" si="2"/>
        <v>71.307541707193465</v>
      </c>
      <c r="E19" s="7">
        <v>251015.2</v>
      </c>
      <c r="F19" s="7">
        <f t="shared" si="3"/>
        <v>118.28693481111898</v>
      </c>
    </row>
    <row r="20" spans="1:6" ht="15" customHeight="1" x14ac:dyDescent="0.25">
      <c r="A20" s="5" t="s">
        <v>15</v>
      </c>
      <c r="B20" s="7">
        <v>159713.29999999999</v>
      </c>
      <c r="C20" s="7">
        <v>77123.616880000001</v>
      </c>
      <c r="D20" s="7">
        <f t="shared" si="2"/>
        <v>48.288788022036996</v>
      </c>
      <c r="E20" s="7">
        <v>55953.107000000004</v>
      </c>
      <c r="F20" s="7">
        <f t="shared" si="3"/>
        <v>137.83616498722759</v>
      </c>
    </row>
    <row r="21" spans="1:6" ht="15" customHeight="1" x14ac:dyDescent="0.25">
      <c r="A21" s="5" t="s">
        <v>16</v>
      </c>
      <c r="B21" s="7">
        <v>756</v>
      </c>
      <c r="C21" s="7">
        <v>595.65200000000004</v>
      </c>
      <c r="D21" s="7">
        <f t="shared" si="2"/>
        <v>78.789947089947105</v>
      </c>
      <c r="E21" s="7">
        <v>301.10500000000002</v>
      </c>
      <c r="F21" s="7">
        <f t="shared" si="3"/>
        <v>197.82202221816308</v>
      </c>
    </row>
    <row r="22" spans="1:6" ht="30" customHeight="1" x14ac:dyDescent="0.25">
      <c r="A22" s="13" t="s">
        <v>17</v>
      </c>
      <c r="B22" s="7">
        <f t="shared" ref="B22:E22" si="7">B23+B24</f>
        <v>41524.1</v>
      </c>
      <c r="C22" s="7">
        <f t="shared" si="7"/>
        <v>29854.481060000002</v>
      </c>
      <c r="D22" s="7">
        <f t="shared" si="2"/>
        <v>71.896756485992469</v>
      </c>
      <c r="E22" s="7">
        <f t="shared" si="7"/>
        <v>29644.008999999998</v>
      </c>
      <c r="F22" s="7">
        <f t="shared" si="3"/>
        <v>100.70999863749874</v>
      </c>
    </row>
    <row r="23" spans="1:6" ht="15" customHeight="1" x14ac:dyDescent="0.25">
      <c r="A23" s="5" t="s">
        <v>18</v>
      </c>
      <c r="B23" s="7">
        <v>41160.1</v>
      </c>
      <c r="C23" s="7">
        <v>29581.047910000001</v>
      </c>
      <c r="D23" s="7">
        <f t="shared" si="2"/>
        <v>71.868260548443757</v>
      </c>
      <c r="E23" s="7">
        <v>29360.010999999999</v>
      </c>
      <c r="F23" s="7">
        <f t="shared" si="3"/>
        <v>100.75285022883678</v>
      </c>
    </row>
    <row r="24" spans="1:6" ht="30" customHeight="1" x14ac:dyDescent="0.25">
      <c r="A24" s="5" t="s">
        <v>19</v>
      </c>
      <c r="B24" s="7">
        <v>364</v>
      </c>
      <c r="C24" s="7">
        <v>273.43315000000001</v>
      </c>
      <c r="D24" s="7">
        <f t="shared" si="2"/>
        <v>75.118997252747249</v>
      </c>
      <c r="E24" s="7">
        <v>283.99799999999999</v>
      </c>
      <c r="F24" s="7">
        <f t="shared" si="3"/>
        <v>96.279956196874636</v>
      </c>
    </row>
    <row r="25" spans="1:6" ht="15" customHeight="1" x14ac:dyDescent="0.25">
      <c r="A25" s="13" t="s">
        <v>20</v>
      </c>
      <c r="B25" s="7">
        <v>21201.8</v>
      </c>
      <c r="C25" s="7">
        <v>14870.805869999998</v>
      </c>
      <c r="D25" s="7">
        <f t="shared" si="2"/>
        <v>70.139355479251748</v>
      </c>
      <c r="E25" s="7">
        <v>15289.741</v>
      </c>
      <c r="F25" s="7">
        <f t="shared" si="3"/>
        <v>97.260024679293124</v>
      </c>
    </row>
    <row r="26" spans="1:6" ht="30" customHeight="1" x14ac:dyDescent="0.25">
      <c r="A26" s="13" t="s">
        <v>39</v>
      </c>
      <c r="B26" s="7">
        <v>0</v>
      </c>
      <c r="C26" s="7">
        <v>1.16479</v>
      </c>
      <c r="D26" s="7"/>
      <c r="E26" s="7">
        <v>3.6</v>
      </c>
      <c r="F26" s="7">
        <f t="shared" si="3"/>
        <v>32.355277777777772</v>
      </c>
    </row>
    <row r="27" spans="1:6" ht="30" customHeight="1" x14ac:dyDescent="0.25">
      <c r="A27" s="13" t="s">
        <v>21</v>
      </c>
      <c r="B27" s="7">
        <v>10708.3</v>
      </c>
      <c r="C27" s="7">
        <v>9166.5831099999996</v>
      </c>
      <c r="D27" s="7">
        <f t="shared" si="2"/>
        <v>85.602599011981368</v>
      </c>
      <c r="E27" s="7">
        <v>6889.5940000000001</v>
      </c>
      <c r="F27" s="7">
        <f t="shared" si="3"/>
        <v>133.04968493063595</v>
      </c>
    </row>
    <row r="28" spans="1:6" ht="15" customHeight="1" x14ac:dyDescent="0.25">
      <c r="A28" s="13" t="s">
        <v>22</v>
      </c>
      <c r="B28" s="7">
        <v>11734.1</v>
      </c>
      <c r="C28" s="7">
        <v>6787.9812400000001</v>
      </c>
      <c r="D28" s="7">
        <f t="shared" si="2"/>
        <v>57.848332978242901</v>
      </c>
      <c r="E28" s="7">
        <v>14925.197</v>
      </c>
      <c r="F28" s="7">
        <f t="shared" si="3"/>
        <v>45.480011017610018</v>
      </c>
    </row>
    <row r="29" spans="1:6" ht="30" customHeight="1" x14ac:dyDescent="0.25">
      <c r="A29" s="16" t="s">
        <v>32</v>
      </c>
      <c r="B29" s="6">
        <v>0</v>
      </c>
      <c r="C29" s="7">
        <v>2777.5977200000002</v>
      </c>
      <c r="D29" s="7"/>
      <c r="E29" s="7">
        <v>2578.0969999999998</v>
      </c>
      <c r="F29" s="7">
        <f t="shared" si="3"/>
        <v>107.73829378801499</v>
      </c>
    </row>
    <row r="30" spans="1:6" ht="30" customHeight="1" x14ac:dyDescent="0.25">
      <c r="A30" s="17" t="s">
        <v>23</v>
      </c>
      <c r="B30" s="7">
        <v>889593.7</v>
      </c>
      <c r="C30" s="7">
        <v>423.19907999999998</v>
      </c>
      <c r="D30" s="7">
        <f t="shared" si="2"/>
        <v>4.7572175927055239E-2</v>
      </c>
      <c r="E30" s="7">
        <v>261.58999999999997</v>
      </c>
      <c r="F30" s="7">
        <f t="shared" si="3"/>
        <v>161.7795328567606</v>
      </c>
    </row>
    <row r="31" spans="1:6" ht="15" customHeight="1" x14ac:dyDescent="0.25">
      <c r="A31" s="13" t="s">
        <v>24</v>
      </c>
      <c r="B31" s="8">
        <v>750</v>
      </c>
      <c r="C31" s="7">
        <v>1304.4436899999998</v>
      </c>
      <c r="D31" s="7">
        <f t="shared" si="2"/>
        <v>173.92582533333331</v>
      </c>
      <c r="E31" s="7">
        <v>639.35799999999995</v>
      </c>
      <c r="F31" s="7">
        <f t="shared" si="3"/>
        <v>204.02398812558849</v>
      </c>
    </row>
    <row r="32" spans="1:6" ht="15" customHeight="1" x14ac:dyDescent="0.25">
      <c r="A32" s="13" t="s">
        <v>25</v>
      </c>
      <c r="B32" s="7">
        <v>224070.50000000003</v>
      </c>
      <c r="C32" s="7">
        <v>119944.94585999999</v>
      </c>
      <c r="D32" s="7">
        <f t="shared" si="2"/>
        <v>53.530003217737267</v>
      </c>
      <c r="E32" s="7">
        <v>88659.486000000004</v>
      </c>
      <c r="F32" s="7">
        <f t="shared" si="3"/>
        <v>135.28721095901685</v>
      </c>
    </row>
    <row r="33" spans="1:6" ht="15" customHeight="1" x14ac:dyDescent="0.25">
      <c r="A33" s="12" t="s">
        <v>33</v>
      </c>
      <c r="B33" s="7">
        <v>0</v>
      </c>
      <c r="C33" s="7">
        <v>1230.8477499999999</v>
      </c>
      <c r="D33" s="7"/>
      <c r="E33" s="7">
        <v>281.53899999999999</v>
      </c>
      <c r="F33" s="7">
        <f t="shared" si="3"/>
        <v>437.18552314244209</v>
      </c>
    </row>
    <row r="34" spans="1:6" ht="15" customHeight="1" x14ac:dyDescent="0.25">
      <c r="A34" s="24" t="s">
        <v>37</v>
      </c>
      <c r="B34" s="9">
        <f>B35+B41</f>
        <v>15047414.152540002</v>
      </c>
      <c r="C34" s="9">
        <f>C35+C41</f>
        <v>11425287.879420001</v>
      </c>
      <c r="D34" s="9">
        <f t="shared" ref="D34:D42" si="8">C34/B34*100</f>
        <v>75.928579911462151</v>
      </c>
      <c r="E34" s="9">
        <f>E35+E41</f>
        <v>9697087.6099200007</v>
      </c>
      <c r="F34" s="9">
        <f t="shared" ref="F34:F42" si="9">C34/E34*100</f>
        <v>117.82184856958571</v>
      </c>
    </row>
    <row r="35" spans="1:6" ht="30" customHeight="1" x14ac:dyDescent="0.25">
      <c r="A35" s="13" t="s">
        <v>26</v>
      </c>
      <c r="B35" s="7">
        <f>B36+B37+B38+B39+B40</f>
        <v>14873221.352540001</v>
      </c>
      <c r="C35" s="7">
        <f>C36+C37+C38+C39+C40</f>
        <v>11398525.179420002</v>
      </c>
      <c r="D35" s="7">
        <f t="shared" si="8"/>
        <v>76.63790452142635</v>
      </c>
      <c r="E35" s="7">
        <f>E36+E37+E38+E39</f>
        <v>9659049.8099199999</v>
      </c>
      <c r="F35" s="7">
        <f t="shared" si="9"/>
        <v>118.00876280515224</v>
      </c>
    </row>
    <row r="36" spans="1:6" ht="15" customHeight="1" x14ac:dyDescent="0.25">
      <c r="A36" s="18" t="s">
        <v>27</v>
      </c>
      <c r="B36" s="25">
        <v>8245555.9000000004</v>
      </c>
      <c r="C36" s="25">
        <v>6334164.5999999996</v>
      </c>
      <c r="D36" s="7">
        <f t="shared" si="8"/>
        <v>76.819133565027428</v>
      </c>
      <c r="E36" s="26">
        <v>5321597</v>
      </c>
      <c r="F36" s="7">
        <f t="shared" si="9"/>
        <v>119.02751373318949</v>
      </c>
    </row>
    <row r="37" spans="1:6" ht="30" customHeight="1" x14ac:dyDescent="0.25">
      <c r="A37" s="14" t="s">
        <v>28</v>
      </c>
      <c r="B37" s="25">
        <v>5345004.9177700002</v>
      </c>
      <c r="C37" s="25">
        <v>4100947.2802599999</v>
      </c>
      <c r="D37" s="7">
        <f t="shared" si="8"/>
        <v>76.72485513766307</v>
      </c>
      <c r="E37" s="26">
        <v>3325634.2210900001</v>
      </c>
      <c r="F37" s="7">
        <f t="shared" si="9"/>
        <v>123.31323914858818</v>
      </c>
    </row>
    <row r="38" spans="1:6" ht="15" customHeight="1" x14ac:dyDescent="0.25">
      <c r="A38" s="18" t="s">
        <v>29</v>
      </c>
      <c r="B38" s="25">
        <v>1009070.82976</v>
      </c>
      <c r="C38" s="25">
        <v>816691.06010999996</v>
      </c>
      <c r="D38" s="7">
        <f t="shared" si="8"/>
        <v>80.934958778289513</v>
      </c>
      <c r="E38" s="26">
        <v>794879.51032999996</v>
      </c>
      <c r="F38" s="7">
        <f t="shared" si="9"/>
        <v>102.74400704717432</v>
      </c>
    </row>
    <row r="39" spans="1:6" ht="15" customHeight="1" x14ac:dyDescent="0.25">
      <c r="A39" s="18" t="s">
        <v>30</v>
      </c>
      <c r="B39" s="25">
        <v>255649.70501000001</v>
      </c>
      <c r="C39" s="25">
        <v>141985.43904999999</v>
      </c>
      <c r="D39" s="7">
        <f t="shared" si="8"/>
        <v>55.539058433275358</v>
      </c>
      <c r="E39" s="26">
        <v>216939.0785</v>
      </c>
      <c r="F39" s="7">
        <f t="shared" si="9"/>
        <v>65.449452459990965</v>
      </c>
    </row>
    <row r="40" spans="1:6" ht="30" x14ac:dyDescent="0.25">
      <c r="A40" s="14" t="s">
        <v>47</v>
      </c>
      <c r="B40" s="7">
        <v>17940</v>
      </c>
      <c r="C40" s="7">
        <v>4736.8</v>
      </c>
      <c r="D40" s="7">
        <f t="shared" si="8"/>
        <v>26.403567447045713</v>
      </c>
      <c r="E40" s="7">
        <v>0</v>
      </c>
      <c r="F40" s="7" t="e">
        <f t="shared" si="9"/>
        <v>#DIV/0!</v>
      </c>
    </row>
    <row r="41" spans="1:6" ht="15" customHeight="1" x14ac:dyDescent="0.25">
      <c r="A41" s="19" t="s">
        <v>36</v>
      </c>
      <c r="B41" s="7">
        <v>174192.8</v>
      </c>
      <c r="C41" s="7">
        <v>26762.7</v>
      </c>
      <c r="D41" s="7">
        <f t="shared" si="8"/>
        <v>15.363838229823507</v>
      </c>
      <c r="E41" s="7">
        <v>38037.800000000003</v>
      </c>
      <c r="F41" s="7">
        <f t="shared" si="9"/>
        <v>70.358170030864031</v>
      </c>
    </row>
    <row r="42" spans="1:6" x14ac:dyDescent="0.25">
      <c r="A42" s="21" t="s">
        <v>31</v>
      </c>
      <c r="B42" s="22">
        <f>B7+B34</f>
        <v>21665162.352540001</v>
      </c>
      <c r="C42" s="22">
        <f>C7+C34</f>
        <v>15566274.337260002</v>
      </c>
      <c r="D42" s="9">
        <f t="shared" si="8"/>
        <v>71.849331585715206</v>
      </c>
      <c r="E42" s="22">
        <f>E7+E34</f>
        <v>13845731.58592</v>
      </c>
      <c r="F42" s="9">
        <f t="shared" si="9"/>
        <v>112.42652105931083</v>
      </c>
    </row>
  </sheetData>
  <mergeCells count="4">
    <mergeCell ref="A4:C4"/>
    <mergeCell ref="A1:F1"/>
    <mergeCell ref="A2:F2"/>
    <mergeCell ref="A3:F3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67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F46"/>
  <sheetViews>
    <sheetView zoomScaleSheetLayoutView="80" workbookViewId="0">
      <pane xSplit="2" ySplit="7" topLeftCell="C35" activePane="bottomRight" state="frozen"/>
      <selection pane="topRight" activeCell="C1" sqref="C1"/>
      <selection pane="bottomLeft" activeCell="A8" sqref="A8"/>
      <selection pane="bottomRight" activeCell="C45" sqref="C45"/>
    </sheetView>
  </sheetViews>
  <sheetFormatPr defaultColWidth="18.7109375" defaultRowHeight="15.75" x14ac:dyDescent="0.25"/>
  <cols>
    <col min="1" max="1" width="66.42578125" style="3" customWidth="1"/>
    <col min="2" max="2" width="17.7109375" style="4" customWidth="1"/>
    <col min="3" max="3" width="14.7109375" style="4" customWidth="1"/>
    <col min="4" max="4" width="14.7109375" style="1" customWidth="1"/>
    <col min="5" max="5" width="14.5703125" style="1" customWidth="1"/>
    <col min="6" max="6" width="14.7109375" style="1" customWidth="1"/>
    <col min="7" max="7" width="4.28515625" style="1" customWidth="1"/>
    <col min="8" max="250" width="9.140625" style="1" customWidth="1"/>
    <col min="251" max="251" width="89" style="1" customWidth="1"/>
    <col min="252" max="16384" width="18.7109375" style="1"/>
  </cols>
  <sheetData>
    <row r="1" spans="1:6" x14ac:dyDescent="0.25">
      <c r="A1" s="28" t="s">
        <v>0</v>
      </c>
      <c r="B1" s="28"/>
      <c r="C1" s="28"/>
      <c r="D1" s="28"/>
      <c r="E1" s="29"/>
      <c r="F1" s="29"/>
    </row>
    <row r="2" spans="1:6" x14ac:dyDescent="0.25">
      <c r="A2" s="30" t="s">
        <v>45</v>
      </c>
      <c r="B2" s="30"/>
      <c r="C2" s="30"/>
      <c r="D2" s="30"/>
      <c r="E2" s="29"/>
      <c r="F2" s="29"/>
    </row>
    <row r="3" spans="1:6" x14ac:dyDescent="0.25">
      <c r="A3" s="31" t="s">
        <v>51</v>
      </c>
      <c r="B3" s="31"/>
      <c r="C3" s="31"/>
      <c r="D3" s="31"/>
      <c r="E3" s="29"/>
      <c r="F3" s="29"/>
    </row>
    <row r="4" spans="1:6" s="2" customFormat="1" ht="15.75" hidden="1" customHeight="1" x14ac:dyDescent="0.25">
      <c r="A4" s="27" t="s">
        <v>1</v>
      </c>
      <c r="B4" s="27"/>
      <c r="C4" s="27"/>
    </row>
    <row r="5" spans="1:6" x14ac:dyDescent="0.25">
      <c r="A5" s="3" t="s">
        <v>7</v>
      </c>
      <c r="D5" s="4"/>
      <c r="F5" s="4" t="s">
        <v>35</v>
      </c>
    </row>
    <row r="6" spans="1:6" ht="128.25" customHeight="1" x14ac:dyDescent="0.25">
      <c r="A6" s="10" t="s">
        <v>8</v>
      </c>
      <c r="B6" s="11" t="s">
        <v>52</v>
      </c>
      <c r="C6" s="11" t="s">
        <v>48</v>
      </c>
      <c r="D6" s="11" t="s">
        <v>49</v>
      </c>
      <c r="E6" s="11" t="s">
        <v>50</v>
      </c>
      <c r="F6" s="11" t="s">
        <v>38</v>
      </c>
    </row>
    <row r="7" spans="1:6" ht="15" customHeight="1" x14ac:dyDescent="0.25">
      <c r="A7" s="20" t="s">
        <v>2</v>
      </c>
      <c r="B7" s="9">
        <f t="shared" ref="B7:E7" si="0">B8+B11+B15+B20+B26+B29+B30+B31+B32+B33+B34+B35+B36+B37</f>
        <v>8796103.6999999993</v>
      </c>
      <c r="C7" s="9">
        <f t="shared" si="0"/>
        <v>5661409.1985999988</v>
      </c>
      <c r="D7" s="9">
        <f>C7/B7*100</f>
        <v>64.362692752246659</v>
      </c>
      <c r="E7" s="9">
        <f t="shared" si="0"/>
        <v>5695085.4930000007</v>
      </c>
      <c r="F7" s="9">
        <f>C7/E7*100</f>
        <v>99.408677983124321</v>
      </c>
    </row>
    <row r="8" spans="1:6" ht="15" customHeight="1" x14ac:dyDescent="0.25">
      <c r="A8" s="13" t="s">
        <v>9</v>
      </c>
      <c r="B8" s="7">
        <f t="shared" ref="B8:E8" si="1">B9+B10</f>
        <v>4709645.1999999993</v>
      </c>
      <c r="C8" s="7">
        <f t="shared" si="1"/>
        <v>3443754.8530000001</v>
      </c>
      <c r="D8" s="7">
        <f>C8/B8*100</f>
        <v>73.121322451211412</v>
      </c>
      <c r="E8" s="7">
        <f t="shared" si="1"/>
        <v>3400448.1159999999</v>
      </c>
      <c r="F8" s="7">
        <f>C8/E8*100</f>
        <v>101.27355970515271</v>
      </c>
    </row>
    <row r="9" spans="1:6" ht="15" customHeight="1" x14ac:dyDescent="0.25">
      <c r="A9" s="14" t="s">
        <v>3</v>
      </c>
      <c r="B9" s="7">
        <v>1370080</v>
      </c>
      <c r="C9" s="7">
        <v>1040274.17</v>
      </c>
      <c r="D9" s="7">
        <f t="shared" ref="D9:D37" si="2">C9/B9*100</f>
        <v>75.927987416793187</v>
      </c>
      <c r="E9" s="7">
        <v>916204.89500000002</v>
      </c>
      <c r="F9" s="7">
        <f t="shared" ref="F9:F37" si="3">C9/E9*100</f>
        <v>113.54165161931382</v>
      </c>
    </row>
    <row r="10" spans="1:6" ht="15" customHeight="1" x14ac:dyDescent="0.25">
      <c r="A10" s="14" t="s">
        <v>4</v>
      </c>
      <c r="B10" s="7">
        <v>3339565.1999999997</v>
      </c>
      <c r="C10" s="7">
        <v>2403480.6830000002</v>
      </c>
      <c r="D10" s="7">
        <f t="shared" si="2"/>
        <v>71.969868502642214</v>
      </c>
      <c r="E10" s="7">
        <v>2484243.2209999999</v>
      </c>
      <c r="F10" s="7">
        <f t="shared" si="3"/>
        <v>96.749008417642386</v>
      </c>
    </row>
    <row r="11" spans="1:6" ht="30" customHeight="1" x14ac:dyDescent="0.25">
      <c r="A11" s="13" t="s">
        <v>10</v>
      </c>
      <c r="B11" s="7">
        <f t="shared" ref="B11:E11" si="4">B12+B13+B14</f>
        <v>963836.6</v>
      </c>
      <c r="C11" s="7">
        <f t="shared" si="4"/>
        <v>726316.22600000002</v>
      </c>
      <c r="D11" s="7">
        <f t="shared" si="2"/>
        <v>75.356779977021006</v>
      </c>
      <c r="E11" s="7">
        <f t="shared" si="4"/>
        <v>928152.15899999999</v>
      </c>
      <c r="F11" s="7">
        <f t="shared" si="3"/>
        <v>78.254003824388036</v>
      </c>
    </row>
    <row r="12" spans="1:6" ht="15" customHeight="1" x14ac:dyDescent="0.25">
      <c r="A12" s="15" t="s">
        <v>5</v>
      </c>
      <c r="B12" s="7">
        <v>32613</v>
      </c>
      <c r="C12" s="7">
        <v>30023.59</v>
      </c>
      <c r="D12" s="7">
        <f t="shared" si="2"/>
        <v>92.060190721491438</v>
      </c>
      <c r="E12" s="7">
        <v>27119.526000000002</v>
      </c>
      <c r="F12" s="7">
        <f t="shared" si="3"/>
        <v>110.70838774984489</v>
      </c>
    </row>
    <row r="13" spans="1:6" ht="15" customHeight="1" x14ac:dyDescent="0.25">
      <c r="A13" s="15" t="s">
        <v>46</v>
      </c>
      <c r="B13" s="7">
        <v>18698.099999999999</v>
      </c>
      <c r="C13" s="7">
        <v>8861.4159999999993</v>
      </c>
      <c r="D13" s="7">
        <f t="shared" si="2"/>
        <v>47.392066573609085</v>
      </c>
      <c r="E13" s="7">
        <v>0</v>
      </c>
      <c r="F13" s="7" t="e">
        <f t="shared" si="3"/>
        <v>#DIV/0!</v>
      </c>
    </row>
    <row r="14" spans="1:6" ht="15" customHeight="1" x14ac:dyDescent="0.25">
      <c r="A14" s="15" t="s">
        <v>6</v>
      </c>
      <c r="B14" s="7">
        <v>912525.5</v>
      </c>
      <c r="C14" s="7">
        <v>687431.22</v>
      </c>
      <c r="D14" s="7">
        <f t="shared" si="2"/>
        <v>75.332823027959222</v>
      </c>
      <c r="E14" s="7">
        <v>901032.63300000003</v>
      </c>
      <c r="F14" s="7">
        <f t="shared" si="3"/>
        <v>76.293709553136679</v>
      </c>
    </row>
    <row r="15" spans="1:6" ht="15" customHeight="1" x14ac:dyDescent="0.25">
      <c r="A15" s="13" t="s">
        <v>11</v>
      </c>
      <c r="B15" s="7">
        <f t="shared" ref="B15:E15" si="5">B16+B17+B18+B19</f>
        <v>388395.50000000006</v>
      </c>
      <c r="C15" s="7">
        <f t="shared" si="5"/>
        <v>288525.94099999999</v>
      </c>
      <c r="D15" s="7">
        <f t="shared" si="2"/>
        <v>74.286633341529424</v>
      </c>
      <c r="E15" s="7">
        <f t="shared" si="5"/>
        <v>278242.62</v>
      </c>
      <c r="F15" s="7">
        <f t="shared" si="3"/>
        <v>103.69581087182114</v>
      </c>
    </row>
    <row r="16" spans="1:6" ht="30" customHeight="1" x14ac:dyDescent="0.25">
      <c r="A16" s="5" t="s">
        <v>12</v>
      </c>
      <c r="B16" s="7">
        <v>270555.90000000002</v>
      </c>
      <c r="C16" s="7">
        <v>204480.43900000001</v>
      </c>
      <c r="D16" s="7">
        <f t="shared" si="2"/>
        <v>75.577889449093519</v>
      </c>
      <c r="E16" s="7">
        <v>195809.37700000001</v>
      </c>
      <c r="F16" s="7">
        <f t="shared" si="3"/>
        <v>104.42831805751571</v>
      </c>
    </row>
    <row r="17" spans="1:6" ht="15" customHeight="1" x14ac:dyDescent="0.25">
      <c r="A17" s="5" t="s">
        <v>40</v>
      </c>
      <c r="B17" s="7">
        <v>90434.300000000017</v>
      </c>
      <c r="C17" s="7">
        <v>53274.093000000001</v>
      </c>
      <c r="D17" s="7">
        <f t="shared" si="2"/>
        <v>58.909167207574988</v>
      </c>
      <c r="E17" s="7">
        <v>61833.618000000002</v>
      </c>
      <c r="F17" s="7">
        <f t="shared" si="3"/>
        <v>86.157166155148801</v>
      </c>
    </row>
    <row r="18" spans="1:6" ht="15" customHeight="1" x14ac:dyDescent="0.25">
      <c r="A18" s="5" t="s">
        <v>41</v>
      </c>
      <c r="B18" s="7">
        <v>26887.300000000003</v>
      </c>
      <c r="C18" s="7">
        <v>30565.891</v>
      </c>
      <c r="D18" s="7">
        <f t="shared" si="2"/>
        <v>113.68151878396118</v>
      </c>
      <c r="E18" s="7">
        <v>20173.096000000001</v>
      </c>
      <c r="F18" s="7">
        <f t="shared" si="3"/>
        <v>151.51809618117119</v>
      </c>
    </row>
    <row r="19" spans="1:6" ht="30" customHeight="1" x14ac:dyDescent="0.25">
      <c r="A19" s="5" t="s">
        <v>42</v>
      </c>
      <c r="B19" s="7">
        <v>518</v>
      </c>
      <c r="C19" s="7">
        <v>205.518</v>
      </c>
      <c r="D19" s="7">
        <f t="shared" si="2"/>
        <v>39.675289575289575</v>
      </c>
      <c r="E19" s="7">
        <v>426.529</v>
      </c>
      <c r="F19" s="7">
        <f t="shared" si="3"/>
        <v>48.183828063273545</v>
      </c>
    </row>
    <row r="20" spans="1:6" ht="15" customHeight="1" x14ac:dyDescent="0.25">
      <c r="A20" s="13" t="s">
        <v>13</v>
      </c>
      <c r="B20" s="7">
        <f t="shared" ref="B20:E20" si="6">SUM(B21:B25)</f>
        <v>1204657.3</v>
      </c>
      <c r="C20" s="7">
        <f t="shared" si="6"/>
        <v>780018.73399999994</v>
      </c>
      <c r="D20" s="7">
        <f t="shared" si="2"/>
        <v>64.750260011706231</v>
      </c>
      <c r="E20" s="7">
        <f t="shared" si="6"/>
        <v>689430.18400000001</v>
      </c>
      <c r="F20" s="7">
        <f t="shared" si="3"/>
        <v>113.1396263323452</v>
      </c>
    </row>
    <row r="21" spans="1:6" ht="15" customHeight="1" x14ac:dyDescent="0.25">
      <c r="A21" s="5" t="s">
        <v>43</v>
      </c>
      <c r="B21" s="7">
        <v>29946.799999999999</v>
      </c>
      <c r="C21" s="7">
        <v>10254.848</v>
      </c>
      <c r="D21" s="7">
        <f t="shared" si="2"/>
        <v>34.24355189870036</v>
      </c>
      <c r="E21" s="7">
        <v>10169.02</v>
      </c>
      <c r="F21" s="7">
        <f t="shared" si="3"/>
        <v>100.8440144674708</v>
      </c>
    </row>
    <row r="22" spans="1:6" ht="15" customHeight="1" x14ac:dyDescent="0.25">
      <c r="A22" s="5" t="s">
        <v>14</v>
      </c>
      <c r="B22" s="7">
        <v>810174.5</v>
      </c>
      <c r="C22" s="7">
        <v>593836.37300000002</v>
      </c>
      <c r="D22" s="7">
        <f t="shared" si="2"/>
        <v>73.29734186894305</v>
      </c>
      <c r="E22" s="7">
        <v>502030.40299999999</v>
      </c>
      <c r="F22" s="7">
        <f t="shared" si="3"/>
        <v>118.28693430744272</v>
      </c>
    </row>
    <row r="23" spans="1:6" ht="15" customHeight="1" x14ac:dyDescent="0.25">
      <c r="A23" s="5" t="s">
        <v>15</v>
      </c>
      <c r="B23" s="7">
        <v>159713.29999999999</v>
      </c>
      <c r="C23" s="7">
        <v>77123.616999999998</v>
      </c>
      <c r="D23" s="7">
        <f t="shared" si="2"/>
        <v>48.288788097171619</v>
      </c>
      <c r="E23" s="7">
        <v>55953.107000000004</v>
      </c>
      <c r="F23" s="7">
        <f t="shared" si="3"/>
        <v>137.83616520169289</v>
      </c>
    </row>
    <row r="24" spans="1:6" ht="15" customHeight="1" x14ac:dyDescent="0.25">
      <c r="A24" s="5" t="s">
        <v>16</v>
      </c>
      <c r="B24" s="7">
        <v>756</v>
      </c>
      <c r="C24" s="7">
        <v>595.65200000000004</v>
      </c>
      <c r="D24" s="7">
        <f t="shared" si="2"/>
        <v>78.789947089947105</v>
      </c>
      <c r="E24" s="7">
        <v>301.10500000000002</v>
      </c>
      <c r="F24" s="7">
        <f t="shared" si="3"/>
        <v>197.82202221816308</v>
      </c>
    </row>
    <row r="25" spans="1:6" ht="15" customHeight="1" x14ac:dyDescent="0.25">
      <c r="A25" s="5" t="s">
        <v>44</v>
      </c>
      <c r="B25" s="7">
        <v>204066.7</v>
      </c>
      <c r="C25" s="7">
        <v>98208.244000000006</v>
      </c>
      <c r="D25" s="7">
        <f t="shared" si="2"/>
        <v>48.125560907291586</v>
      </c>
      <c r="E25" s="7">
        <v>120976.549</v>
      </c>
      <c r="F25" s="7">
        <f t="shared" si="3"/>
        <v>81.179571422557288</v>
      </c>
    </row>
    <row r="26" spans="1:6" ht="30" customHeight="1" x14ac:dyDescent="0.25">
      <c r="A26" s="13" t="s">
        <v>17</v>
      </c>
      <c r="B26" s="7">
        <f t="shared" ref="B26:E26" si="7">B27+B28</f>
        <v>41524.1</v>
      </c>
      <c r="C26" s="7">
        <f t="shared" si="7"/>
        <v>29854.481</v>
      </c>
      <c r="D26" s="7">
        <f t="shared" si="2"/>
        <v>71.896756341498076</v>
      </c>
      <c r="E26" s="7">
        <f t="shared" si="7"/>
        <v>29644.007999999998</v>
      </c>
      <c r="F26" s="7">
        <f t="shared" si="3"/>
        <v>100.7100018324108</v>
      </c>
    </row>
    <row r="27" spans="1:6" ht="15" customHeight="1" x14ac:dyDescent="0.25">
      <c r="A27" s="5" t="s">
        <v>18</v>
      </c>
      <c r="B27" s="7">
        <v>41160.1</v>
      </c>
      <c r="C27" s="7">
        <v>29581.047999999999</v>
      </c>
      <c r="D27" s="7">
        <f t="shared" si="2"/>
        <v>71.868260767102115</v>
      </c>
      <c r="E27" s="7">
        <v>29360.01</v>
      </c>
      <c r="F27" s="7">
        <f t="shared" si="3"/>
        <v>100.75285396701159</v>
      </c>
    </row>
    <row r="28" spans="1:6" ht="30" customHeight="1" x14ac:dyDescent="0.25">
      <c r="A28" s="5" t="s">
        <v>19</v>
      </c>
      <c r="B28" s="7">
        <v>364</v>
      </c>
      <c r="C28" s="7">
        <v>273.43299999999999</v>
      </c>
      <c r="D28" s="7">
        <f t="shared" si="2"/>
        <v>75.118956043956047</v>
      </c>
      <c r="E28" s="7">
        <v>283.99799999999999</v>
      </c>
      <c r="F28" s="7">
        <f t="shared" si="3"/>
        <v>96.279903379601265</v>
      </c>
    </row>
    <row r="29" spans="1:6" ht="15" customHeight="1" x14ac:dyDescent="0.25">
      <c r="A29" s="13" t="s">
        <v>20</v>
      </c>
      <c r="B29" s="7">
        <v>87211.700000000012</v>
      </c>
      <c r="C29" s="7">
        <v>58501.205000000002</v>
      </c>
      <c r="D29" s="7">
        <f t="shared" si="2"/>
        <v>67.079537493249177</v>
      </c>
      <c r="E29" s="7">
        <v>63949.669000000002</v>
      </c>
      <c r="F29" s="7">
        <f t="shared" si="3"/>
        <v>91.480074744405641</v>
      </c>
    </row>
    <row r="30" spans="1:6" ht="30" customHeight="1" x14ac:dyDescent="0.25">
      <c r="A30" s="13" t="s">
        <v>39</v>
      </c>
      <c r="B30" s="7">
        <v>0</v>
      </c>
      <c r="C30" s="7">
        <v>3.6549999999999998</v>
      </c>
      <c r="D30" s="7"/>
      <c r="E30" s="7">
        <v>-22.087</v>
      </c>
      <c r="F30" s="7">
        <f t="shared" si="3"/>
        <v>-16.548195771268166</v>
      </c>
    </row>
    <row r="31" spans="1:6" ht="45" customHeight="1" x14ac:dyDescent="0.25">
      <c r="A31" s="13" t="s">
        <v>21</v>
      </c>
      <c r="B31" s="7">
        <v>122070.39999999999</v>
      </c>
      <c r="C31" s="7">
        <v>92212.841600000014</v>
      </c>
      <c r="D31" s="7">
        <f t="shared" si="2"/>
        <v>75.540705691142179</v>
      </c>
      <c r="E31" s="7">
        <v>90509.747999999992</v>
      </c>
      <c r="F31" s="7">
        <f t="shared" si="3"/>
        <v>101.88166870158564</v>
      </c>
    </row>
    <row r="32" spans="1:6" ht="15" customHeight="1" x14ac:dyDescent="0.25">
      <c r="A32" s="13" t="s">
        <v>22</v>
      </c>
      <c r="B32" s="7">
        <v>25271.500000000004</v>
      </c>
      <c r="C32" s="7">
        <v>9283.630000000001</v>
      </c>
      <c r="D32" s="7">
        <f t="shared" si="2"/>
        <v>36.735571691431055</v>
      </c>
      <c r="E32" s="7">
        <v>29508.851999999999</v>
      </c>
      <c r="F32" s="7">
        <f t="shared" si="3"/>
        <v>31.46049192289826</v>
      </c>
    </row>
    <row r="33" spans="1:6" ht="30" customHeight="1" x14ac:dyDescent="0.25">
      <c r="A33" s="16" t="s">
        <v>32</v>
      </c>
      <c r="B33" s="7">
        <v>88292</v>
      </c>
      <c r="C33" s="7">
        <v>64570.883999999998</v>
      </c>
      <c r="D33" s="7">
        <f t="shared" si="2"/>
        <v>73.133334843473932</v>
      </c>
      <c r="E33" s="7">
        <v>50806.444000000003</v>
      </c>
      <c r="F33" s="7">
        <f t="shared" si="3"/>
        <v>127.091917710281</v>
      </c>
    </row>
    <row r="34" spans="1:6" ht="30" customHeight="1" x14ac:dyDescent="0.25">
      <c r="A34" s="17" t="s">
        <v>23</v>
      </c>
      <c r="B34" s="7">
        <v>912000.79999999993</v>
      </c>
      <c r="C34" s="7">
        <v>21280.054</v>
      </c>
      <c r="D34" s="7">
        <f t="shared" si="2"/>
        <v>2.3333372075989409</v>
      </c>
      <c r="E34" s="7">
        <v>15556.853999999999</v>
      </c>
      <c r="F34" s="7">
        <f t="shared" si="3"/>
        <v>136.78892917552611</v>
      </c>
    </row>
    <row r="35" spans="1:6" ht="15" customHeight="1" x14ac:dyDescent="0.25">
      <c r="A35" s="13" t="s">
        <v>24</v>
      </c>
      <c r="B35" s="7">
        <v>1079.0000000000002</v>
      </c>
      <c r="C35" s="7">
        <v>1394.6489999999999</v>
      </c>
      <c r="D35" s="7">
        <f t="shared" si="2"/>
        <v>129.25384615384613</v>
      </c>
      <c r="E35" s="7">
        <v>792.51900000000001</v>
      </c>
      <c r="F35" s="7">
        <f t="shared" si="3"/>
        <v>175.97672737183586</v>
      </c>
    </row>
    <row r="36" spans="1:6" ht="15" customHeight="1" x14ac:dyDescent="0.25">
      <c r="A36" s="13" t="s">
        <v>25</v>
      </c>
      <c r="B36" s="7">
        <v>251433.60000000003</v>
      </c>
      <c r="C36" s="7">
        <v>142693.07999999999</v>
      </c>
      <c r="D36" s="7">
        <f t="shared" si="2"/>
        <v>56.751794509564348</v>
      </c>
      <c r="E36" s="7">
        <v>108705.70299999999</v>
      </c>
      <c r="F36" s="7">
        <f t="shared" si="3"/>
        <v>131.26549579464105</v>
      </c>
    </row>
    <row r="37" spans="1:6" ht="15" customHeight="1" x14ac:dyDescent="0.25">
      <c r="A37" s="12" t="s">
        <v>33</v>
      </c>
      <c r="B37" s="7">
        <v>686</v>
      </c>
      <c r="C37" s="7">
        <v>2998.9650000000001</v>
      </c>
      <c r="D37" s="7">
        <f t="shared" si="2"/>
        <v>437.16690962099125</v>
      </c>
      <c r="E37" s="7">
        <v>9360.7039999999997</v>
      </c>
      <c r="F37" s="7">
        <f t="shared" si="3"/>
        <v>32.037814677186674</v>
      </c>
    </row>
    <row r="38" spans="1:6" ht="15" customHeight="1" x14ac:dyDescent="0.25">
      <c r="A38" s="24" t="s">
        <v>37</v>
      </c>
      <c r="B38" s="9">
        <f>B39+B45</f>
        <v>15060672.252540002</v>
      </c>
      <c r="C38" s="9">
        <f>C39+C45</f>
        <v>11423134.57942</v>
      </c>
      <c r="D38" s="9">
        <f t="shared" ref="D38:D46" si="8">C38/B38*100</f>
        <v>75.847441521034852</v>
      </c>
      <c r="E38" s="9">
        <f>E39+E45</f>
        <v>9660273.0099199992</v>
      </c>
      <c r="F38" s="9">
        <f t="shared" ref="F38:F46" si="9">C38/E38*100</f>
        <v>118.24856883123016</v>
      </c>
    </row>
    <row r="39" spans="1:6" ht="30" customHeight="1" x14ac:dyDescent="0.25">
      <c r="A39" s="13" t="s">
        <v>26</v>
      </c>
      <c r="B39" s="7">
        <f>B40+B41+B42+B43+B44</f>
        <v>14868076.352540001</v>
      </c>
      <c r="C39" s="7">
        <f>C40+C41+C42+C43+C44</f>
        <v>11393788.379420001</v>
      </c>
      <c r="D39" s="7">
        <f t="shared" si="8"/>
        <v>76.632565701571295</v>
      </c>
      <c r="E39" s="7">
        <f>E40+E41+E42+E43+E44</f>
        <v>9659049.8099199999</v>
      </c>
      <c r="F39" s="7">
        <f t="shared" si="9"/>
        <v>117.95972278472358</v>
      </c>
    </row>
    <row r="40" spans="1:6" ht="15" customHeight="1" x14ac:dyDescent="0.25">
      <c r="A40" s="18" t="s">
        <v>27</v>
      </c>
      <c r="B40" s="25">
        <v>8245555.9000000004</v>
      </c>
      <c r="C40" s="25">
        <v>6334164.5999999996</v>
      </c>
      <c r="D40" s="7">
        <f t="shared" si="8"/>
        <v>76.819133565027428</v>
      </c>
      <c r="E40" s="25">
        <v>5321597</v>
      </c>
      <c r="F40" s="7">
        <f t="shared" si="9"/>
        <v>119.02751373318949</v>
      </c>
    </row>
    <row r="41" spans="1:6" ht="30" customHeight="1" x14ac:dyDescent="0.25">
      <c r="A41" s="14" t="s">
        <v>28</v>
      </c>
      <c r="B41" s="25">
        <v>5345004.9177700002</v>
      </c>
      <c r="C41" s="25">
        <v>4100947.2802599999</v>
      </c>
      <c r="D41" s="7">
        <f t="shared" si="8"/>
        <v>76.72485513766307</v>
      </c>
      <c r="E41" s="25">
        <v>3325634.2210900001</v>
      </c>
      <c r="F41" s="7">
        <f t="shared" si="9"/>
        <v>123.31323914858818</v>
      </c>
    </row>
    <row r="42" spans="1:6" ht="15" customHeight="1" x14ac:dyDescent="0.25">
      <c r="A42" s="18" t="s">
        <v>29</v>
      </c>
      <c r="B42" s="25">
        <v>1009070.82976</v>
      </c>
      <c r="C42" s="25">
        <v>816691.06010999996</v>
      </c>
      <c r="D42" s="7">
        <f t="shared" si="8"/>
        <v>80.934958778289513</v>
      </c>
      <c r="E42" s="25">
        <v>794879.51032999996</v>
      </c>
      <c r="F42" s="7">
        <f t="shared" si="9"/>
        <v>102.74400704717432</v>
      </c>
    </row>
    <row r="43" spans="1:6" ht="15" customHeight="1" x14ac:dyDescent="0.25">
      <c r="A43" s="18" t="s">
        <v>30</v>
      </c>
      <c r="B43" s="25">
        <v>255649.70501000001</v>
      </c>
      <c r="C43" s="25">
        <v>141985.43904999999</v>
      </c>
      <c r="D43" s="7">
        <f t="shared" si="8"/>
        <v>55.539058433275358</v>
      </c>
      <c r="E43" s="25">
        <v>216939.0785</v>
      </c>
      <c r="F43" s="7">
        <f t="shared" si="9"/>
        <v>65.449452459990965</v>
      </c>
    </row>
    <row r="44" spans="1:6" ht="28.15" customHeight="1" x14ac:dyDescent="0.25">
      <c r="A44" s="14" t="s">
        <v>47</v>
      </c>
      <c r="B44" s="7">
        <v>12795</v>
      </c>
      <c r="C44" s="7">
        <v>0</v>
      </c>
      <c r="D44" s="7">
        <f t="shared" si="8"/>
        <v>0</v>
      </c>
      <c r="E44" s="7">
        <v>0</v>
      </c>
      <c r="F44" s="7" t="e">
        <f t="shared" si="9"/>
        <v>#DIV/0!</v>
      </c>
    </row>
    <row r="45" spans="1:6" ht="15" customHeight="1" x14ac:dyDescent="0.25">
      <c r="A45" s="19" t="s">
        <v>36</v>
      </c>
      <c r="B45" s="7">
        <v>192595.9</v>
      </c>
      <c r="C45" s="7">
        <v>29346.2</v>
      </c>
      <c r="D45" s="7">
        <f t="shared" si="8"/>
        <v>15.237188330592707</v>
      </c>
      <c r="E45" s="7">
        <v>1223.2</v>
      </c>
      <c r="F45" s="7">
        <f t="shared" si="9"/>
        <v>2399.1334205362982</v>
      </c>
    </row>
    <row r="46" spans="1:6" x14ac:dyDescent="0.25">
      <c r="A46" s="21" t="s">
        <v>31</v>
      </c>
      <c r="B46" s="22">
        <f>B7+B38</f>
        <v>23856775.952540003</v>
      </c>
      <c r="C46" s="22">
        <f>C7+C38</f>
        <v>17084543.778019998</v>
      </c>
      <c r="D46" s="9">
        <f t="shared" si="8"/>
        <v>71.612961499942443</v>
      </c>
      <c r="E46" s="22">
        <f>E7+E38</f>
        <v>15355358.50292</v>
      </c>
      <c r="F46" s="9">
        <f t="shared" si="9"/>
        <v>111.26111952886788</v>
      </c>
    </row>
  </sheetData>
  <mergeCells count="4">
    <mergeCell ref="A1:F1"/>
    <mergeCell ref="A2:F2"/>
    <mergeCell ref="A3:F3"/>
    <mergeCell ref="A4:C4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66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Республиканский</vt:lpstr>
      <vt:lpstr>Консолидированный</vt:lpstr>
      <vt:lpstr>Консолидированный!Заголовки_для_печати</vt:lpstr>
      <vt:lpstr>Республиканский!Заголовки_для_печати</vt:lpstr>
      <vt:lpstr>Консолидированный!Область_печати</vt:lpstr>
      <vt:lpstr>Республиканский!Область_печати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2017-07-26T00:40:43Z</cp:lastPrinted>
  <dcterms:created xsi:type="dcterms:W3CDTF">2006-09-16T00:00:00Z</dcterms:created>
  <dcterms:modified xsi:type="dcterms:W3CDTF">2017-11-07T06:48:34Z</dcterms:modified>
</cp:coreProperties>
</file>