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3"/>
  </bookViews>
  <sheets>
    <sheet name="конс" sheetId="1" r:id="rId1"/>
    <sheet name="респ" sheetId="2" r:id="rId2"/>
    <sheet name="местные" sheetId="3" r:id="rId3"/>
    <sheet name="МО 1 кв 2018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кв 2018 года'!$5:$6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1 кв 2018 года'!$A$1:$H$117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<sst xmlns="http://schemas.openxmlformats.org/spreadsheetml/2006/main" count="240" uniqueCount="169">
  <si>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</si>
  <si>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</si>
  <si>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</si>
  <si>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</si>
  <si>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</si>
  <si>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</si>
  <si>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</si>
  <si>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</si>
  <si>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</si>
  <si>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</si>
  <si>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</si>
  <si>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</si>
  <si>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</si>
  <si>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</si>
  <si>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</si>
  <si>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</si>
  <si>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</si>
  <si>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</si>
  <si>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</si>
  <si>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</si>
  <si>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</si>
  <si>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</si>
  <si>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</si>
  <si>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</si>
  <si>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</si>
  <si>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</si>
  <si>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</si>
  <si>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</si>
  <si>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</si>
  <si>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</si>
  <si>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</si>
  <si>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</si>
  <si>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</si>
  <si>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</si>
  <si>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</si>
  <si>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</si>
  <si>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</si>
  <si>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</si>
  <si>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</si>
  <si>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</si>
  <si>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</si>
  <si>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</si>
  <si>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</si>
  <si>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</si>
  <si>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</si>
  <si>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</si>
  <si>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</si>
  <si>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</si>
  <si>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</si>
  <si>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</si>
  <si>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</si>
  <si>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</si>
  <si>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</si>
  <si>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</si>
  <si>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</si>
  <si>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</si>
  <si>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</si>
  <si>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</si>
  <si>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</si>
  <si>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</si>
  <si>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</si>
  <si>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</si>
  <si>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</si>
  <si>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</si>
  <si>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</si>
  <si>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</si>
  <si>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</si>
  <si>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</si>
  <si>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</si>
  <si>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</si>
  <si>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</si>
  <si>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</si>
  <si>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</si>
  <si>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</si>
  <si>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</si>
  <si>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</si>
  <si>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</si>
  <si>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</si>
  <si>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</si>
  <si>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</si>
  <si>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</si>
  <si>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</si>
  <si>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</si>
  <si>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</si>
  <si>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</si>
  <si>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</si>
  <si>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</si>
  <si>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</si>
  <si>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</si>
  <si>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</si>
  <si>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</si>
  <si>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</si>
  <si>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</si>
  <si>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</si>
  <si>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</si>
  <si>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</si>
  <si>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</si>
  <si>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</si>
  <si>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</si>
  <si>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</si>
  <si>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</si>
  <si>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</si>
  <si>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</si>
  <si>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</si>
  <si>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</si>
  <si>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</si>
  <si>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</si>
  <si>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</si>
  <si>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</si>
  <si>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</si>
  <si>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</si>
  <si>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</si>
  <si>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</si>
  <si>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</si>
  <si>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</si>
  <si>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</si>
  <si>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</si>
  <si>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</si>
  <si>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</si>
  <si>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</si>
  <si>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</si>
  <si>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</si>
  <si>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</si>
  <si>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</si>
  <si>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</si>
  <si>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</si>
  <si>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</si>
  <si>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</si>
  <si>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</si>
  <si>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</si>
  <si>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</si>
  <si>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</si>
  <si>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</si>
  <si>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</si>
  <si>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</si>
  <si>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</si>
  <si>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</si>
  <si>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</si>
  <si>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</si>
  <si>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</si>
  <si>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</si>
  <si>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</si>
  <si>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</si>
  <si>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</si>
  <si>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</si>
  <si>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</si>
  <si>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</si>
  <si>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</si>
  <si>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</si>
  <si>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</si>
  <si>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</si>
  <si>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</si>
  <si>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</si>
  <si>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</si>
  <si>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</si>
  <si>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</si>
  <si>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</si>
  <si>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</si>
  <si>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</si>
  <si>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</si>
  <si>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</si>
  <si>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</si>
  <si>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Факт 1 квартала 2017 года</t>
  </si>
  <si>
    <t>План 1 квартала 2018 года</t>
  </si>
  <si>
    <t>Факт 1 квартала 2018 года</t>
  </si>
  <si>
    <t>Темп роста к 1 кварталу 2017 года, %</t>
  </si>
  <si>
    <t>Исполнение плана 1 квартала 2018 года, %</t>
  </si>
  <si>
    <t>Карачаево-Черкесской Республики за 1 квартал 2018 года</t>
  </si>
  <si>
    <t>поступления налоговых и неналоговых  доходов в местные бюджеты на 01.04.2018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</si>
</sst>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3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4" xfId="0" applyFont="1" applyFill="1" applyBorder="1" applyAlignment="1">
      <alignment horizontal="lef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4" fontId="50" fillId="0" borderId="0" xfId="0" applyNumberFormat="1" applyFont="1" applyBorder="1" applyAlignment="1">
      <alignment horizontal="right" vertical="center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5" xfId="0" applyFont="1" applyFill="1" applyBorder="1" applyAlignment="1">
      <alignment horizontal="center" vertical="center" wrapText="1"/>
    </xf>
    <xf numFmtId="0" fontId="47" fillId="24" borderId="16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left" vertical="top" wrapText="1"/>
    </xf>
    <xf numFmtId="172" fontId="47" fillId="24" borderId="17" xfId="0" applyNumberFormat="1" applyFont="1" applyFill="1" applyBorder="1" applyAlignment="1">
      <alignment horizontal="right"/>
    </xf>
    <xf numFmtId="172" fontId="47" fillId="24" borderId="18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6" xfId="0" applyFont="1" applyFill="1" applyBorder="1" applyAlignment="1">
      <alignment vertical="top" wrapText="1"/>
    </xf>
    <xf numFmtId="172" fontId="46" fillId="24" borderId="17" xfId="0" applyNumberFormat="1" applyFont="1" applyFill="1" applyBorder="1" applyAlignment="1">
      <alignment horizontal="right"/>
    </xf>
    <xf numFmtId="172" fontId="46" fillId="24" borderId="18" xfId="0" applyNumberFormat="1" applyFont="1" applyFill="1" applyBorder="1" applyAlignment="1">
      <alignment horizontal="right"/>
    </xf>
    <xf numFmtId="0" fontId="46" fillId="24" borderId="16" xfId="0" applyFont="1" applyFill="1" applyBorder="1" applyAlignment="1">
      <alignment horizontal="left" vertical="top" wrapText="1" indent="1"/>
    </xf>
    <xf numFmtId="0" fontId="46" fillId="24" borderId="16" xfId="0" applyFont="1" applyFill="1" applyBorder="1" applyAlignment="1">
      <alignment vertical="top" wrapText="1" shrinkToFit="1"/>
    </xf>
    <xf numFmtId="0" fontId="46" fillId="24" borderId="16" xfId="0" applyFont="1" applyFill="1" applyBorder="1" applyAlignment="1">
      <alignment horizontal="left" vertical="top" wrapText="1"/>
    </xf>
    <xf numFmtId="172" fontId="46" fillId="24" borderId="17" xfId="0" applyNumberFormat="1" applyFont="1" applyFill="1" applyBorder="1" applyAlignment="1">
      <alignment horizontal="right" vertical="top"/>
    </xf>
    <xf numFmtId="0" fontId="46" fillId="24" borderId="19" xfId="0" applyFont="1" applyFill="1" applyBorder="1" applyAlignment="1">
      <alignment horizontal="left" vertical="top" wrapText="1"/>
    </xf>
    <xf numFmtId="172" fontId="46" fillId="24" borderId="20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7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4" fontId="46" fillId="24" borderId="17" xfId="0" applyNumberFormat="1" applyFont="1" applyFill="1" applyBorder="1" applyAlignment="1">
      <alignment horizontal="right" wrapText="1"/>
    </xf>
    <xf numFmtId="172" fontId="46" fillId="24" borderId="21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49" fontId="46" fillId="0" borderId="22" xfId="0" applyNumberFormat="1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right"/>
    </xf>
    <xf numFmtId="172" fontId="46" fillId="24" borderId="17" xfId="0" applyNumberFormat="1" applyFont="1" applyFill="1" applyBorder="1" applyAlignment="1">
      <alignment horizontal="right" wrapText="1"/>
    </xf>
    <xf numFmtId="172" fontId="44" fillId="0" borderId="0" xfId="0" applyNumberFormat="1" applyFont="1" applyFill="1" applyAlignment="1">
      <alignment/>
    </xf>
    <xf numFmtId="49" fontId="46" fillId="0" borderId="23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3" fillId="24" borderId="11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172" fontId="43" fillId="0" borderId="24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 wrapText="1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/>
    </xf>
    <xf numFmtId="0" fontId="53" fillId="0" borderId="13" xfId="0" applyNumberFormat="1" applyFont="1" applyFill="1" applyBorder="1" applyAlignment="1">
      <alignment horizontal="left" wrapText="1"/>
    </xf>
    <xf numFmtId="172" fontId="53" fillId="7" borderId="11" xfId="0" applyNumberFormat="1" applyFont="1" applyFill="1" applyBorder="1" applyAlignment="1">
      <alignment horizontal="right"/>
    </xf>
    <xf numFmtId="172" fontId="53" fillId="0" borderId="11" xfId="0" applyNumberFormat="1" applyFont="1" applyFill="1" applyBorder="1" applyAlignment="1">
      <alignment horizontal="right"/>
    </xf>
    <xf numFmtId="172" fontId="42" fillId="0" borderId="11" xfId="0" applyNumberFormat="1" applyFont="1" applyFill="1" applyBorder="1" applyAlignment="1">
      <alignment horizontal="right" vertical="center" wrapText="1"/>
    </xf>
    <xf numFmtId="172" fontId="42" fillId="7" borderId="11" xfId="0" applyNumberFormat="1" applyFont="1" applyFill="1" applyBorder="1" applyAlignment="1">
      <alignment/>
    </xf>
    <xf numFmtId="172" fontId="53" fillId="0" borderId="12" xfId="0" applyNumberFormat="1" applyFont="1" applyFill="1" applyBorder="1" applyAlignment="1">
      <alignment horizontal="right"/>
    </xf>
    <xf numFmtId="0" fontId="46" fillId="24" borderId="16" xfId="129" applyFont="1" applyFill="1" applyBorder="1" applyAlignment="1">
      <alignment horizontal="left" vertical="center" wrapText="1"/>
      <protection/>
    </xf>
    <xf numFmtId="172" fontId="44" fillId="0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180" fontId="46" fillId="24" borderId="0" xfId="0" applyNumberFormat="1" applyFont="1" applyFill="1" applyBorder="1" applyAlignment="1">
      <alignment horizontal="right" vertical="top"/>
    </xf>
    <xf numFmtId="177" fontId="46" fillId="24" borderId="0" xfId="0" applyNumberFormat="1" applyFont="1" applyFill="1" applyBorder="1" applyAlignment="1">
      <alignment vertical="top"/>
    </xf>
    <xf numFmtId="179" fontId="43" fillId="0" borderId="0" xfId="0" applyNumberFormat="1" applyFont="1" applyFill="1" applyAlignment="1">
      <alignment horizontal="right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7" fontId="21" fillId="24" borderId="0" xfId="0" applyNumberFormat="1" applyFont="1" applyFill="1" applyBorder="1" applyAlignment="1">
      <alignment horizontal="right"/>
    </xf>
    <xf numFmtId="178" fontId="21" fillId="24" borderId="0" xfId="0" applyNumberFormat="1" applyFont="1" applyFill="1" applyBorder="1" applyAlignment="1">
      <alignment horizontal="right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6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/>
    </xf>
    <xf numFmtId="0" fontId="49" fillId="7" borderId="28" xfId="0" applyFont="1" applyFill="1" applyBorder="1" applyAlignment="1">
      <alignment horizontal="center" vertical="center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view="pageBreakPreview" zoomScale="80" zoomScaleSheetLayoutView="80" zoomScalePageLayoutView="0" workbookViewId="0" topLeftCell="A1">
      <selection activeCell="B37" sqref="B37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9.125" style="25" customWidth="1"/>
    <col min="8" max="8" width="13.125" style="25" bestFit="1" customWidth="1"/>
    <col min="9" max="16384" width="9.125" style="25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160</v>
      </c>
      <c r="B2" s="88"/>
      <c r="C2" s="88"/>
      <c r="D2" s="88"/>
      <c r="E2" s="88"/>
      <c r="F2" s="88"/>
    </row>
    <row r="3" spans="1:6" ht="15.75">
      <c r="A3" s="89" t="s">
        <v>167</v>
      </c>
      <c r="B3" s="89"/>
      <c r="C3" s="89"/>
      <c r="D3" s="89"/>
      <c r="E3" s="89"/>
      <c r="F3" s="89"/>
    </row>
    <row r="4" spans="1:6" s="27" customFormat="1" ht="15.75" customHeight="1" hidden="1">
      <c r="A4" s="90" t="s">
        <v>108</v>
      </c>
      <c r="B4" s="90"/>
      <c r="C4" s="90"/>
      <c r="D4" s="90"/>
      <c r="E4" s="62"/>
      <c r="F4" s="63"/>
    </row>
    <row r="5" spans="1:6" ht="16.5" thickBot="1">
      <c r="A5" s="64"/>
      <c r="B5" s="64"/>
      <c r="C5" s="65"/>
      <c r="D5" s="65"/>
      <c r="E5" s="65"/>
      <c r="F5" s="29" t="s">
        <v>109</v>
      </c>
    </row>
    <row r="6" spans="1:6" ht="89.25" customHeight="1" thickTop="1">
      <c r="A6" s="30" t="s">
        <v>147</v>
      </c>
      <c r="B6" s="52" t="s">
        <v>162</v>
      </c>
      <c r="C6" s="52" t="s">
        <v>163</v>
      </c>
      <c r="D6" s="52" t="s">
        <v>164</v>
      </c>
      <c r="E6" s="52" t="s">
        <v>165</v>
      </c>
      <c r="F6" s="56" t="s">
        <v>166</v>
      </c>
    </row>
    <row r="7" spans="1:6" ht="15.75" hidden="1">
      <c r="A7" s="31" t="s">
        <v>110</v>
      </c>
      <c r="B7" s="66"/>
      <c r="C7" s="66">
        <v>1</v>
      </c>
      <c r="D7" s="66">
        <v>2</v>
      </c>
      <c r="E7" s="66"/>
      <c r="F7" s="67">
        <v>3</v>
      </c>
    </row>
    <row r="8" spans="1:8" ht="15.75">
      <c r="A8" s="32" t="s">
        <v>111</v>
      </c>
      <c r="B8" s="33">
        <v>1716290.4190000002</v>
      </c>
      <c r="C8" s="33">
        <v>1820655.0478400001</v>
      </c>
      <c r="D8" s="33">
        <v>1870532.4606299987</v>
      </c>
      <c r="E8" s="33">
        <f>D8/B8*100</f>
        <v>108.98694299766983</v>
      </c>
      <c r="F8" s="34">
        <f>D8/C8*100</f>
        <v>102.73953118407424</v>
      </c>
      <c r="H8" s="35"/>
    </row>
    <row r="9" spans="1:8" ht="15.75">
      <c r="A9" s="36" t="s">
        <v>112</v>
      </c>
      <c r="B9" s="37">
        <v>1047074.7420000001</v>
      </c>
      <c r="C9" s="37">
        <v>1083470.1</v>
      </c>
      <c r="D9" s="37">
        <v>1131235.7507599988</v>
      </c>
      <c r="E9" s="37">
        <f>D9/B9*100</f>
        <v>108.03772695340203</v>
      </c>
      <c r="F9" s="38">
        <f>D9/C9*100</f>
        <v>104.40858042690783</v>
      </c>
      <c r="H9" s="45"/>
    </row>
    <row r="10" spans="1:8" ht="15.75">
      <c r="A10" s="39" t="s">
        <v>113</v>
      </c>
      <c r="B10" s="37">
        <v>316177.994</v>
      </c>
      <c r="C10" s="37">
        <v>342574.7</v>
      </c>
      <c r="D10" s="37">
        <v>372295.01878999994</v>
      </c>
      <c r="E10" s="37">
        <f aca="true" t="shared" si="0" ref="E10:E37">D10/B10*100</f>
        <v>117.74855488203266</v>
      </c>
      <c r="F10" s="38">
        <f aca="true" t="shared" si="1" ref="F10:F37">D10/C10*100</f>
        <v>108.6755731786381</v>
      </c>
      <c r="H10" s="35"/>
    </row>
    <row r="11" spans="1:6" ht="15.75">
      <c r="A11" s="39" t="s">
        <v>114</v>
      </c>
      <c r="B11" s="37">
        <v>730896.748</v>
      </c>
      <c r="C11" s="37">
        <v>740895.4</v>
      </c>
      <c r="D11" s="37">
        <v>758940.7319699988</v>
      </c>
      <c r="E11" s="37">
        <f t="shared" si="0"/>
        <v>103.83692827293834</v>
      </c>
      <c r="F11" s="38">
        <f t="shared" si="1"/>
        <v>102.43561128466972</v>
      </c>
    </row>
    <row r="12" spans="1:6" ht="31.5">
      <c r="A12" s="36" t="s">
        <v>115</v>
      </c>
      <c r="B12" s="37">
        <v>223467.238</v>
      </c>
      <c r="C12" s="37">
        <v>225829.27302999998</v>
      </c>
      <c r="D12" s="37">
        <v>235981.43423999997</v>
      </c>
      <c r="E12" s="37">
        <f t="shared" si="0"/>
        <v>105.60001383290019</v>
      </c>
      <c r="F12" s="38">
        <f t="shared" si="1"/>
        <v>104.49550276356393</v>
      </c>
    </row>
    <row r="13" spans="1:6" ht="15.75">
      <c r="A13" s="74" t="s">
        <v>116</v>
      </c>
      <c r="B13" s="37">
        <v>6959.1269999999995</v>
      </c>
      <c r="C13" s="37">
        <v>14902.9</v>
      </c>
      <c r="D13" s="37">
        <v>14307.42334</v>
      </c>
      <c r="E13" s="37">
        <f t="shared" si="0"/>
        <v>205.5922149430525</v>
      </c>
      <c r="F13" s="38">
        <f t="shared" si="1"/>
        <v>96.00429003750948</v>
      </c>
    </row>
    <row r="14" spans="1:6" ht="15.75">
      <c r="A14" s="74" t="s">
        <v>117</v>
      </c>
      <c r="B14" s="37">
        <v>216508.111</v>
      </c>
      <c r="C14" s="37">
        <v>210926.37303</v>
      </c>
      <c r="D14" s="37">
        <v>221674.01089999996</v>
      </c>
      <c r="E14" s="37">
        <f t="shared" si="0"/>
        <v>102.38600756162893</v>
      </c>
      <c r="F14" s="38">
        <f t="shared" si="1"/>
        <v>105.09544525684862</v>
      </c>
    </row>
    <row r="15" spans="1:6" ht="15.75">
      <c r="A15" s="36" t="s">
        <v>118</v>
      </c>
      <c r="B15" s="37">
        <v>74744.607</v>
      </c>
      <c r="C15" s="37">
        <v>72839.08</v>
      </c>
      <c r="D15" s="37">
        <v>104036.88544</v>
      </c>
      <c r="E15" s="37">
        <f t="shared" si="0"/>
        <v>139.1898220028102</v>
      </c>
      <c r="F15" s="38">
        <f t="shared" si="1"/>
        <v>142.83113603301962</v>
      </c>
    </row>
    <row r="16" spans="1:6" ht="15.75">
      <c r="A16" s="36" t="s">
        <v>152</v>
      </c>
      <c r="B16" s="37">
        <v>48522.378</v>
      </c>
      <c r="C16" s="37">
        <v>47086.7</v>
      </c>
      <c r="D16" s="37">
        <v>76697.83626000001</v>
      </c>
      <c r="E16" s="37">
        <f t="shared" si="0"/>
        <v>158.06693616706093</v>
      </c>
      <c r="F16" s="38">
        <f t="shared" si="1"/>
        <v>162.88641221406473</v>
      </c>
    </row>
    <row r="17" spans="1:6" ht="15.75">
      <c r="A17" s="36" t="s">
        <v>149</v>
      </c>
      <c r="B17" s="37">
        <v>16823.516</v>
      </c>
      <c r="C17" s="37">
        <v>18095.8</v>
      </c>
      <c r="D17" s="37">
        <v>16709.59628999999</v>
      </c>
      <c r="E17" s="37">
        <f t="shared" si="0"/>
        <v>99.3228543308069</v>
      </c>
      <c r="F17" s="38">
        <f t="shared" si="1"/>
        <v>92.33963842438571</v>
      </c>
    </row>
    <row r="18" spans="1:6" ht="15.75">
      <c r="A18" s="36" t="s">
        <v>150</v>
      </c>
      <c r="B18" s="37">
        <v>9268.095</v>
      </c>
      <c r="C18" s="37">
        <v>7510.58</v>
      </c>
      <c r="D18" s="37">
        <v>10309.918820000003</v>
      </c>
      <c r="E18" s="37">
        <f t="shared" si="0"/>
        <v>111.24097044754076</v>
      </c>
      <c r="F18" s="38">
        <f t="shared" si="1"/>
        <v>137.27193931760266</v>
      </c>
    </row>
    <row r="19" spans="1:6" ht="15.75">
      <c r="A19" s="36" t="s">
        <v>151</v>
      </c>
      <c r="B19" s="37">
        <v>130.618</v>
      </c>
      <c r="C19" s="37">
        <v>146</v>
      </c>
      <c r="D19" s="37">
        <v>319.53407</v>
      </c>
      <c r="E19" s="37">
        <f t="shared" si="0"/>
        <v>244.63249322451728</v>
      </c>
      <c r="F19" s="38">
        <f t="shared" si="1"/>
        <v>218.8589520547945</v>
      </c>
    </row>
    <row r="20" spans="1:6" ht="15.75">
      <c r="A20" s="36" t="s">
        <v>119</v>
      </c>
      <c r="B20" s="37">
        <v>247303.729</v>
      </c>
      <c r="C20" s="37">
        <v>277346.65</v>
      </c>
      <c r="D20" s="37">
        <v>261613.25837000005</v>
      </c>
      <c r="E20" s="37">
        <f t="shared" si="0"/>
        <v>105.78621657985596</v>
      </c>
      <c r="F20" s="38">
        <f t="shared" si="1"/>
        <v>94.32717444757311</v>
      </c>
    </row>
    <row r="21" spans="1:6" ht="15.75">
      <c r="A21" s="36" t="s">
        <v>153</v>
      </c>
      <c r="B21" s="37">
        <v>3785.533</v>
      </c>
      <c r="C21" s="37">
        <v>4980.8</v>
      </c>
      <c r="D21" s="37">
        <v>8197.470420000001</v>
      </c>
      <c r="E21" s="37">
        <f t="shared" si="0"/>
        <v>216.54732424733854</v>
      </c>
      <c r="F21" s="38">
        <f t="shared" si="1"/>
        <v>164.5814009797623</v>
      </c>
    </row>
    <row r="22" spans="1:6" ht="15.75">
      <c r="A22" s="36" t="s">
        <v>154</v>
      </c>
      <c r="B22" s="37">
        <v>161550.957</v>
      </c>
      <c r="C22" s="37">
        <v>185392.9</v>
      </c>
      <c r="D22" s="37">
        <v>162412.22517000005</v>
      </c>
      <c r="E22" s="37">
        <f t="shared" si="0"/>
        <v>100.53312477127577</v>
      </c>
      <c r="F22" s="38">
        <f t="shared" si="1"/>
        <v>87.60433930857118</v>
      </c>
    </row>
    <row r="23" spans="1:6" ht="15.75">
      <c r="A23" s="36" t="s">
        <v>155</v>
      </c>
      <c r="B23" s="37">
        <v>34258.837</v>
      </c>
      <c r="C23" s="37">
        <v>40029.1</v>
      </c>
      <c r="D23" s="37">
        <v>38524.62444</v>
      </c>
      <c r="E23" s="37">
        <f t="shared" si="0"/>
        <v>112.45164113422766</v>
      </c>
      <c r="F23" s="38">
        <f t="shared" si="1"/>
        <v>96.24154537573915</v>
      </c>
    </row>
    <row r="24" spans="1:6" ht="15.75">
      <c r="A24" s="36" t="s">
        <v>156</v>
      </c>
      <c r="B24" s="37">
        <v>189</v>
      </c>
      <c r="C24" s="37">
        <v>207.9</v>
      </c>
      <c r="D24" s="37">
        <v>277.09177</v>
      </c>
      <c r="E24" s="37">
        <f t="shared" si="0"/>
        <v>146.60940211640212</v>
      </c>
      <c r="F24" s="38">
        <f t="shared" si="1"/>
        <v>133.28127465127463</v>
      </c>
    </row>
    <row r="25" spans="1:6" ht="15.75">
      <c r="A25" s="36" t="s">
        <v>157</v>
      </c>
      <c r="B25" s="37">
        <v>47519.402</v>
      </c>
      <c r="C25" s="37">
        <v>46735.95</v>
      </c>
      <c r="D25" s="37">
        <v>52201.846569999994</v>
      </c>
      <c r="E25" s="37">
        <f t="shared" si="0"/>
        <v>109.85375314697772</v>
      </c>
      <c r="F25" s="38">
        <f t="shared" si="1"/>
        <v>111.69527220480164</v>
      </c>
    </row>
    <row r="26" spans="1:6" ht="15.75">
      <c r="A26" s="40" t="s">
        <v>120</v>
      </c>
      <c r="B26" s="37">
        <v>9525.756</v>
      </c>
      <c r="C26" s="37">
        <v>10989.8</v>
      </c>
      <c r="D26" s="37">
        <v>11668.871879999999</v>
      </c>
      <c r="E26" s="37">
        <f t="shared" si="0"/>
        <v>122.49811857452573</v>
      </c>
      <c r="F26" s="38">
        <f t="shared" si="1"/>
        <v>106.17911044786983</v>
      </c>
    </row>
    <row r="27" spans="1:6" ht="15.75">
      <c r="A27" s="40" t="s">
        <v>158</v>
      </c>
      <c r="B27" s="37">
        <v>9525.576</v>
      </c>
      <c r="C27" s="37">
        <v>10989.8</v>
      </c>
      <c r="D27" s="37">
        <v>11668.871879999999</v>
      </c>
      <c r="E27" s="37">
        <f t="shared" si="0"/>
        <v>122.50043335962046</v>
      </c>
      <c r="F27" s="38">
        <f t="shared" si="1"/>
        <v>106.17911044786983</v>
      </c>
    </row>
    <row r="28" spans="1:6" ht="31.5">
      <c r="A28" s="40" t="s">
        <v>159</v>
      </c>
      <c r="B28" s="37">
        <v>0.18</v>
      </c>
      <c r="C28" s="37">
        <v>0</v>
      </c>
      <c r="D28" s="37">
        <v>0</v>
      </c>
      <c r="E28" s="37"/>
      <c r="F28" s="38"/>
    </row>
    <row r="29" spans="1:6" ht="15.75">
      <c r="A29" s="36" t="s">
        <v>121</v>
      </c>
      <c r="B29" s="37">
        <v>15805.838</v>
      </c>
      <c r="C29" s="37">
        <v>19119.387</v>
      </c>
      <c r="D29" s="37">
        <v>25870.84823</v>
      </c>
      <c r="E29" s="37">
        <f t="shared" si="0"/>
        <v>163.6790673800402</v>
      </c>
      <c r="F29" s="38">
        <f t="shared" si="1"/>
        <v>135.3121218269184</v>
      </c>
    </row>
    <row r="30" spans="1:6" ht="31.5">
      <c r="A30" s="36" t="s">
        <v>122</v>
      </c>
      <c r="B30" s="37">
        <v>2.494</v>
      </c>
      <c r="C30" s="37">
        <v>0</v>
      </c>
      <c r="D30" s="37">
        <v>0</v>
      </c>
      <c r="E30" s="37">
        <f t="shared" si="0"/>
        <v>0</v>
      </c>
      <c r="F30" s="38"/>
    </row>
    <row r="31" spans="1:6" ht="31.5">
      <c r="A31" s="41" t="s">
        <v>123</v>
      </c>
      <c r="B31" s="37">
        <v>27178.523999999998</v>
      </c>
      <c r="C31" s="49">
        <v>30356.805810000005</v>
      </c>
      <c r="D31" s="37">
        <v>24778.551819999997</v>
      </c>
      <c r="E31" s="37">
        <f t="shared" si="0"/>
        <v>91.16960074800235</v>
      </c>
      <c r="F31" s="38">
        <f t="shared" si="1"/>
        <v>81.62437107212892</v>
      </c>
    </row>
    <row r="32" spans="1:6" ht="15.75">
      <c r="A32" s="36" t="s">
        <v>124</v>
      </c>
      <c r="B32" s="37">
        <v>2304.611</v>
      </c>
      <c r="C32" s="37">
        <v>2138.452</v>
      </c>
      <c r="D32" s="37">
        <v>2245.6891899999996</v>
      </c>
      <c r="E32" s="37">
        <f t="shared" si="0"/>
        <v>97.44330778599945</v>
      </c>
      <c r="F32" s="38">
        <f t="shared" si="1"/>
        <v>105.01471110878333</v>
      </c>
    </row>
    <row r="33" spans="1:6" ht="15.75">
      <c r="A33" s="36" t="s">
        <v>125</v>
      </c>
      <c r="B33" s="37">
        <v>24503.341999999997</v>
      </c>
      <c r="C33" s="37">
        <v>24229.6</v>
      </c>
      <c r="D33" s="37">
        <v>23677.60889</v>
      </c>
      <c r="E33" s="37">
        <f t="shared" si="0"/>
        <v>96.63012045458943</v>
      </c>
      <c r="F33" s="38">
        <f t="shared" si="1"/>
        <v>97.72183152012414</v>
      </c>
    </row>
    <row r="34" spans="1:6" ht="15.75">
      <c r="A34" s="36" t="s">
        <v>126</v>
      </c>
      <c r="B34" s="42">
        <v>5765.942</v>
      </c>
      <c r="C34" s="37">
        <v>4446.4</v>
      </c>
      <c r="D34" s="42">
        <v>5101.7026399999995</v>
      </c>
      <c r="E34" s="37">
        <f t="shared" si="0"/>
        <v>88.47995071750634</v>
      </c>
      <c r="F34" s="38">
        <f t="shared" si="1"/>
        <v>114.73782475710688</v>
      </c>
    </row>
    <row r="35" spans="1:6" ht="15.75">
      <c r="A35" s="36" t="s">
        <v>127</v>
      </c>
      <c r="B35" s="37">
        <v>669.604</v>
      </c>
      <c r="C35" s="37">
        <v>363.9</v>
      </c>
      <c r="D35" s="37">
        <v>669.55396</v>
      </c>
      <c r="E35" s="37">
        <f t="shared" si="0"/>
        <v>99.99252692636243</v>
      </c>
      <c r="F35" s="38">
        <f t="shared" si="1"/>
        <v>183.99394339104148</v>
      </c>
    </row>
    <row r="36" spans="1:6" ht="15.75">
      <c r="A36" s="36" t="s">
        <v>128</v>
      </c>
      <c r="B36" s="37">
        <v>31521.328</v>
      </c>
      <c r="C36" s="37">
        <v>69385.9</v>
      </c>
      <c r="D36" s="37">
        <v>43020.38104</v>
      </c>
      <c r="E36" s="37">
        <f t="shared" si="0"/>
        <v>136.48023027456205</v>
      </c>
      <c r="F36" s="38">
        <f t="shared" si="1"/>
        <v>62.00161854209574</v>
      </c>
    </row>
    <row r="37" spans="1:6" ht="16.5" thickBot="1">
      <c r="A37" s="43" t="s">
        <v>129</v>
      </c>
      <c r="B37" s="44">
        <v>6422.664</v>
      </c>
      <c r="C37" s="44">
        <v>139.7</v>
      </c>
      <c r="D37" s="44">
        <v>631.92417</v>
      </c>
      <c r="E37" s="44">
        <f t="shared" si="0"/>
        <v>9.838972893490926</v>
      </c>
      <c r="F37" s="50">
        <f t="shared" si="1"/>
        <v>452.3437151037939</v>
      </c>
    </row>
    <row r="38" spans="1:6" ht="16.5" thickTop="1">
      <c r="A38" s="81"/>
      <c r="B38" s="82"/>
      <c r="C38" s="82"/>
      <c r="D38" s="82"/>
      <c r="E38" s="83"/>
      <c r="F38" s="83"/>
    </row>
    <row r="39" spans="1:6" ht="15.75">
      <c r="A39" s="81"/>
      <c r="B39" s="82"/>
      <c r="C39" s="82"/>
      <c r="D39" s="82"/>
      <c r="E39" s="83"/>
      <c r="F39" s="83"/>
    </row>
    <row r="40" spans="2:4" ht="15.75">
      <c r="B40" s="46"/>
      <c r="C40" s="46"/>
      <c r="D40" s="46"/>
    </row>
    <row r="41" spans="2:4" ht="15.75">
      <c r="B41" s="29"/>
      <c r="C41" s="78"/>
      <c r="D41" s="78"/>
    </row>
    <row r="43" spans="2:4" ht="15.75">
      <c r="B43" s="84"/>
      <c r="C43" s="84"/>
      <c r="D43" s="84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F33" sqref="F33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16384" width="9.125" style="25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161</v>
      </c>
      <c r="B2" s="88"/>
      <c r="C2" s="88"/>
      <c r="D2" s="88"/>
      <c r="E2" s="88"/>
      <c r="F2" s="88"/>
    </row>
    <row r="3" spans="1:6" ht="15.75">
      <c r="A3" s="89" t="s">
        <v>167</v>
      </c>
      <c r="B3" s="89"/>
      <c r="C3" s="89"/>
      <c r="D3" s="89"/>
      <c r="E3" s="89"/>
      <c r="F3" s="89"/>
    </row>
    <row r="4" spans="1:5" s="27" customFormat="1" ht="15.75" customHeight="1" hidden="1">
      <c r="A4" s="91" t="s">
        <v>108</v>
      </c>
      <c r="B4" s="91"/>
      <c r="C4" s="91"/>
      <c r="D4" s="91"/>
      <c r="E4" s="26"/>
    </row>
    <row r="5" spans="1:6" ht="16.5" thickBot="1">
      <c r="A5" s="28" t="s">
        <v>148</v>
      </c>
      <c r="F5" s="29" t="s">
        <v>109</v>
      </c>
    </row>
    <row r="6" spans="1:6" ht="89.25" customHeight="1" thickTop="1">
      <c r="A6" s="30" t="s">
        <v>147</v>
      </c>
      <c r="B6" s="52" t="s">
        <v>162</v>
      </c>
      <c r="C6" s="52" t="s">
        <v>163</v>
      </c>
      <c r="D6" s="52" t="s">
        <v>164</v>
      </c>
      <c r="E6" s="52" t="s">
        <v>165</v>
      </c>
      <c r="F6" s="56" t="s">
        <v>166</v>
      </c>
    </row>
    <row r="7" spans="1:6" ht="15.75" hidden="1">
      <c r="A7" s="31" t="s">
        <v>110</v>
      </c>
      <c r="B7" s="66"/>
      <c r="C7" s="66">
        <v>1</v>
      </c>
      <c r="D7" s="66">
        <v>2</v>
      </c>
      <c r="E7" s="66"/>
      <c r="F7" s="67">
        <v>3</v>
      </c>
    </row>
    <row r="8" spans="1:6" ht="15.75">
      <c r="A8" s="32" t="s">
        <v>111</v>
      </c>
      <c r="B8" s="33">
        <v>1238187.654</v>
      </c>
      <c r="C8" s="33">
        <v>1327099.8</v>
      </c>
      <c r="D8" s="33">
        <v>1371438.10738</v>
      </c>
      <c r="E8" s="33">
        <f>D8/B8*100</f>
        <v>110.76173332447068</v>
      </c>
      <c r="F8" s="34">
        <f>D8/C8*100</f>
        <v>103.34099269550036</v>
      </c>
    </row>
    <row r="9" spans="1:6" ht="15.75">
      <c r="A9" s="36" t="s">
        <v>112</v>
      </c>
      <c r="B9" s="37">
        <v>829529.26</v>
      </c>
      <c r="C9" s="37">
        <v>864118.9</v>
      </c>
      <c r="D9" s="37">
        <v>905800.7781199999</v>
      </c>
      <c r="E9" s="37">
        <f>D9/B9*100</f>
        <v>109.19455428492057</v>
      </c>
      <c r="F9" s="38">
        <f>D9/C9*100</f>
        <v>104.82362764198305</v>
      </c>
    </row>
    <row r="10" spans="1:6" ht="15.75">
      <c r="A10" s="39" t="s">
        <v>113</v>
      </c>
      <c r="B10" s="37">
        <v>316177.994</v>
      </c>
      <c r="C10" s="37">
        <v>342574.7</v>
      </c>
      <c r="D10" s="37">
        <v>372295.01878999994</v>
      </c>
      <c r="E10" s="37">
        <f aca="true" t="shared" si="0" ref="E10:E33">D10/B10*100</f>
        <v>117.74855488203266</v>
      </c>
      <c r="F10" s="38">
        <f aca="true" t="shared" si="1" ref="F10:F33">D10/C10*100</f>
        <v>108.6755731786381</v>
      </c>
    </row>
    <row r="11" spans="1:6" ht="15.75">
      <c r="A11" s="39" t="s">
        <v>114</v>
      </c>
      <c r="B11" s="37">
        <v>513351.266</v>
      </c>
      <c r="C11" s="37">
        <v>521544.2</v>
      </c>
      <c r="D11" s="37">
        <v>533505.75933</v>
      </c>
      <c r="E11" s="37">
        <f t="shared" si="0"/>
        <v>103.92606284718893</v>
      </c>
      <c r="F11" s="38">
        <f t="shared" si="1"/>
        <v>102.29348909066576</v>
      </c>
    </row>
    <row r="12" spans="1:6" ht="31.5">
      <c r="A12" s="36" t="s">
        <v>115</v>
      </c>
      <c r="B12" s="37">
        <v>199359.682</v>
      </c>
      <c r="C12" s="37">
        <v>200067.8</v>
      </c>
      <c r="D12" s="37">
        <v>209346.49315</v>
      </c>
      <c r="E12" s="37">
        <f t="shared" si="0"/>
        <v>105.00944376004773</v>
      </c>
      <c r="F12" s="38">
        <f t="shared" si="1"/>
        <v>104.63777436948875</v>
      </c>
    </row>
    <row r="13" spans="1:6" ht="15.75">
      <c r="A13" s="74" t="s">
        <v>116</v>
      </c>
      <c r="B13" s="37">
        <v>4502.382</v>
      </c>
      <c r="C13" s="37">
        <v>10513.9</v>
      </c>
      <c r="D13" s="37">
        <v>9839.88334</v>
      </c>
      <c r="E13" s="37">
        <f t="shared" si="0"/>
        <v>218.54838927483277</v>
      </c>
      <c r="F13" s="38">
        <f t="shared" si="1"/>
        <v>93.58928028609745</v>
      </c>
    </row>
    <row r="14" spans="1:6" ht="15.75">
      <c r="A14" s="74" t="s">
        <v>117</v>
      </c>
      <c r="B14" s="37">
        <v>194857.3</v>
      </c>
      <c r="C14" s="37">
        <v>189553.9</v>
      </c>
      <c r="D14" s="37">
        <v>199506.60981</v>
      </c>
      <c r="E14" s="37">
        <f t="shared" si="0"/>
        <v>102.38600750908486</v>
      </c>
      <c r="F14" s="38">
        <f t="shared" si="1"/>
        <v>105.25059616816115</v>
      </c>
    </row>
    <row r="15" spans="1:6" ht="15.75">
      <c r="A15" s="36" t="s">
        <v>118</v>
      </c>
      <c r="B15" s="37">
        <v>48524.907</v>
      </c>
      <c r="C15" s="37">
        <v>47086.7</v>
      </c>
      <c r="D15" s="37">
        <v>76703.19926000001</v>
      </c>
      <c r="E15" s="37">
        <f t="shared" si="0"/>
        <v>158.06975015943877</v>
      </c>
      <c r="F15" s="38">
        <f t="shared" si="1"/>
        <v>162.89780184213382</v>
      </c>
    </row>
    <row r="16" spans="1:6" ht="15.75">
      <c r="A16" s="36" t="s">
        <v>152</v>
      </c>
      <c r="B16" s="37">
        <v>48522.378</v>
      </c>
      <c r="C16" s="37">
        <v>47086.7</v>
      </c>
      <c r="D16" s="37">
        <v>76697.83626000001</v>
      </c>
      <c r="E16" s="37">
        <f t="shared" si="0"/>
        <v>158.06693616706093</v>
      </c>
      <c r="F16" s="38">
        <f t="shared" si="1"/>
        <v>162.88641221406473</v>
      </c>
    </row>
    <row r="17" spans="1:6" ht="15.75">
      <c r="A17" s="36" t="s">
        <v>150</v>
      </c>
      <c r="B17" s="37">
        <v>2.529</v>
      </c>
      <c r="C17" s="37">
        <v>0</v>
      </c>
      <c r="D17" s="37">
        <v>5.363</v>
      </c>
      <c r="E17" s="37">
        <f t="shared" si="0"/>
        <v>212.06010280743382</v>
      </c>
      <c r="F17" s="38"/>
    </row>
    <row r="18" spans="1:6" ht="15.75">
      <c r="A18" s="36" t="s">
        <v>119</v>
      </c>
      <c r="B18" s="37">
        <v>115223.315</v>
      </c>
      <c r="C18" s="37">
        <v>132238.8</v>
      </c>
      <c r="D18" s="37">
        <v>120007.82869000001</v>
      </c>
      <c r="E18" s="37">
        <f t="shared" si="0"/>
        <v>104.15238330020276</v>
      </c>
      <c r="F18" s="38">
        <f t="shared" si="1"/>
        <v>90.75084520579438</v>
      </c>
    </row>
    <row r="19" spans="1:6" ht="15.75">
      <c r="A19" s="36" t="s">
        <v>154</v>
      </c>
      <c r="B19" s="37">
        <v>80775.478</v>
      </c>
      <c r="C19" s="37">
        <v>92001.8</v>
      </c>
      <c r="D19" s="37">
        <v>81206.11248000001</v>
      </c>
      <c r="E19" s="37">
        <f t="shared" si="0"/>
        <v>100.53312526358557</v>
      </c>
      <c r="F19" s="38">
        <f t="shared" si="1"/>
        <v>88.26578662591385</v>
      </c>
    </row>
    <row r="20" spans="1:6" ht="15.75">
      <c r="A20" s="36" t="s">
        <v>155</v>
      </c>
      <c r="B20" s="37">
        <v>34258.837</v>
      </c>
      <c r="C20" s="37">
        <v>40029.1</v>
      </c>
      <c r="D20" s="37">
        <v>38524.62444</v>
      </c>
      <c r="E20" s="37">
        <f t="shared" si="0"/>
        <v>112.45164113422766</v>
      </c>
      <c r="F20" s="38">
        <f t="shared" si="1"/>
        <v>96.24154537573915</v>
      </c>
    </row>
    <row r="21" spans="1:6" ht="15.75">
      <c r="A21" s="36" t="s">
        <v>156</v>
      </c>
      <c r="B21" s="37">
        <v>189</v>
      </c>
      <c r="C21" s="37">
        <v>207.9</v>
      </c>
      <c r="D21" s="37">
        <v>277.09177</v>
      </c>
      <c r="E21" s="37">
        <f t="shared" si="0"/>
        <v>146.60940211640212</v>
      </c>
      <c r="F21" s="38">
        <f t="shared" si="1"/>
        <v>133.28127465127463</v>
      </c>
    </row>
    <row r="22" spans="1:6" ht="15.75">
      <c r="A22" s="40" t="s">
        <v>120</v>
      </c>
      <c r="B22" s="37">
        <v>9525.756</v>
      </c>
      <c r="C22" s="37">
        <v>10989.8</v>
      </c>
      <c r="D22" s="37">
        <v>11668.871879999999</v>
      </c>
      <c r="E22" s="37">
        <f t="shared" si="0"/>
        <v>122.49811857452573</v>
      </c>
      <c r="F22" s="38">
        <f t="shared" si="1"/>
        <v>106.17911044786983</v>
      </c>
    </row>
    <row r="23" spans="1:6" ht="15.75">
      <c r="A23" s="40" t="s">
        <v>158</v>
      </c>
      <c r="B23" s="37">
        <v>9525.576</v>
      </c>
      <c r="C23" s="37">
        <v>10989.8</v>
      </c>
      <c r="D23" s="37">
        <v>11668.871879999999</v>
      </c>
      <c r="E23" s="37">
        <f t="shared" si="0"/>
        <v>122.50043335962046</v>
      </c>
      <c r="F23" s="38">
        <f t="shared" si="1"/>
        <v>106.17911044786983</v>
      </c>
    </row>
    <row r="24" spans="1:6" ht="31.5">
      <c r="A24" s="40" t="s">
        <v>159</v>
      </c>
      <c r="B24" s="37">
        <v>0.18</v>
      </c>
      <c r="C24" s="37">
        <v>0</v>
      </c>
      <c r="D24" s="37">
        <v>0</v>
      </c>
      <c r="E24" s="37"/>
      <c r="F24" s="38"/>
    </row>
    <row r="25" spans="1:6" ht="15.75">
      <c r="A25" s="36" t="s">
        <v>121</v>
      </c>
      <c r="B25" s="37">
        <v>4583.333</v>
      </c>
      <c r="C25" s="37">
        <v>5386.2</v>
      </c>
      <c r="D25" s="37">
        <v>5233.526339999999</v>
      </c>
      <c r="E25" s="37">
        <f t="shared" si="0"/>
        <v>114.18603754080272</v>
      </c>
      <c r="F25" s="38">
        <f t="shared" si="1"/>
        <v>97.16546619137796</v>
      </c>
    </row>
    <row r="26" spans="1:6" ht="31.5">
      <c r="A26" s="36" t="s">
        <v>122</v>
      </c>
      <c r="B26" s="37">
        <v>0</v>
      </c>
      <c r="C26" s="37">
        <v>0</v>
      </c>
      <c r="D26" s="37">
        <v>0</v>
      </c>
      <c r="E26" s="37"/>
      <c r="F26" s="38"/>
    </row>
    <row r="27" spans="1:6" ht="31.5">
      <c r="A27" s="41" t="s">
        <v>123</v>
      </c>
      <c r="B27" s="37">
        <v>2148.724</v>
      </c>
      <c r="C27" s="49">
        <v>3436.7</v>
      </c>
      <c r="D27" s="37">
        <v>3227.68005</v>
      </c>
      <c r="E27" s="37">
        <f t="shared" si="0"/>
        <v>150.21380363415682</v>
      </c>
      <c r="F27" s="38">
        <f t="shared" si="1"/>
        <v>93.91800419006606</v>
      </c>
    </row>
    <row r="28" spans="1:6" ht="15.75">
      <c r="A28" s="36" t="s">
        <v>124</v>
      </c>
      <c r="B28" s="53">
        <v>1331.225</v>
      </c>
      <c r="C28" s="53">
        <v>1143.1</v>
      </c>
      <c r="D28" s="53">
        <v>1524.83889</v>
      </c>
      <c r="E28" s="37">
        <f t="shared" si="0"/>
        <v>114.54403951247912</v>
      </c>
      <c r="F28" s="38">
        <f t="shared" si="1"/>
        <v>133.3950564255096</v>
      </c>
    </row>
    <row r="29" spans="1:6" ht="15.75">
      <c r="A29" s="36" t="s">
        <v>125</v>
      </c>
      <c r="B29" s="37">
        <v>1681.569</v>
      </c>
      <c r="C29" s="37">
        <v>47</v>
      </c>
      <c r="D29" s="37">
        <v>255.78017000000003</v>
      </c>
      <c r="E29" s="37">
        <f t="shared" si="0"/>
        <v>15.210804314304083</v>
      </c>
      <c r="F29" s="38">
        <f t="shared" si="1"/>
        <v>544.2131276595745</v>
      </c>
    </row>
    <row r="30" spans="1:6" ht="15.75">
      <c r="A30" s="36" t="s">
        <v>126</v>
      </c>
      <c r="B30" s="42">
        <v>233.51299999999998</v>
      </c>
      <c r="C30" s="37">
        <v>25</v>
      </c>
      <c r="D30" s="42">
        <v>215.9329</v>
      </c>
      <c r="E30" s="37">
        <f t="shared" si="0"/>
        <v>92.47146839790504</v>
      </c>
      <c r="F30" s="38">
        <f t="shared" si="1"/>
        <v>863.7316000000001</v>
      </c>
    </row>
    <row r="31" spans="1:6" ht="15.75">
      <c r="A31" s="36" t="s">
        <v>127</v>
      </c>
      <c r="B31" s="37">
        <v>651.587</v>
      </c>
      <c r="C31" s="47">
        <v>325</v>
      </c>
      <c r="D31" s="37">
        <v>660.5839599999999</v>
      </c>
      <c r="E31" s="37">
        <f t="shared" si="0"/>
        <v>101.38077647344099</v>
      </c>
      <c r="F31" s="38">
        <f t="shared" si="1"/>
        <v>203.25660307692303</v>
      </c>
    </row>
    <row r="32" spans="1:6" ht="15.75">
      <c r="A32" s="36" t="s">
        <v>128</v>
      </c>
      <c r="B32" s="37">
        <v>25830.068</v>
      </c>
      <c r="C32" s="37">
        <v>62234.8</v>
      </c>
      <c r="D32" s="37">
        <v>36738.616310000005</v>
      </c>
      <c r="E32" s="37">
        <f t="shared" si="0"/>
        <v>142.23197674121494</v>
      </c>
      <c r="F32" s="38">
        <f t="shared" si="1"/>
        <v>59.03227183183686</v>
      </c>
    </row>
    <row r="33" spans="1:6" ht="16.5" thickBot="1">
      <c r="A33" s="43" t="s">
        <v>129</v>
      </c>
      <c r="B33" s="44">
        <v>-435.285</v>
      </c>
      <c r="C33" s="44">
        <v>0</v>
      </c>
      <c r="D33" s="44">
        <v>53.97766</v>
      </c>
      <c r="E33" s="44">
        <f t="shared" si="0"/>
        <v>-12.400532984136829</v>
      </c>
      <c r="F33" s="38"/>
    </row>
    <row r="34" spans="1:6" ht="16.5" thickTop="1">
      <c r="A34" s="81"/>
      <c r="B34" s="82"/>
      <c r="C34" s="82"/>
      <c r="D34" s="82"/>
      <c r="E34" s="83"/>
      <c r="F34" s="83"/>
    </row>
    <row r="35" spans="1:6" ht="15.75">
      <c r="A35" s="81"/>
      <c r="B35" s="82"/>
      <c r="C35" s="82"/>
      <c r="D35" s="82"/>
      <c r="E35" s="83"/>
      <c r="F35" s="83"/>
    </row>
    <row r="36" spans="1:6" ht="15.75">
      <c r="A36" s="81"/>
      <c r="B36" s="82"/>
      <c r="C36" s="82"/>
      <c r="D36" s="82"/>
      <c r="E36" s="83"/>
      <c r="F36" s="83"/>
    </row>
    <row r="37" spans="1:6" ht="15.75">
      <c r="A37" s="81"/>
      <c r="B37" s="85"/>
      <c r="C37" s="85"/>
      <c r="D37" s="85"/>
      <c r="E37" s="83"/>
      <c r="F37" s="83"/>
    </row>
    <row r="39" ht="15.75">
      <c r="B39" s="46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view="pageBreakPreview" zoomScale="80" zoomScaleSheetLayoutView="80" zoomScalePageLayoutView="0" workbookViewId="0" topLeftCell="A1">
      <selection activeCell="H28" sqref="H28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20.75390625" style="25" customWidth="1"/>
    <col min="8" max="8" width="15.875" style="25" customWidth="1"/>
    <col min="9" max="9" width="21.125" style="25" customWidth="1"/>
    <col min="10" max="10" width="24.125" style="25" customWidth="1"/>
    <col min="11" max="16384" width="9.125" style="25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143</v>
      </c>
      <c r="B2" s="88"/>
      <c r="C2" s="88"/>
      <c r="D2" s="88"/>
      <c r="E2" s="88"/>
      <c r="F2" s="88"/>
    </row>
    <row r="3" spans="1:6" ht="15.75">
      <c r="A3" s="89" t="s">
        <v>167</v>
      </c>
      <c r="B3" s="89"/>
      <c r="C3" s="89"/>
      <c r="D3" s="89"/>
      <c r="E3" s="89"/>
      <c r="F3" s="89"/>
    </row>
    <row r="4" spans="1:5" s="27" customFormat="1" ht="15.75" customHeight="1" hidden="1">
      <c r="A4" s="91" t="s">
        <v>108</v>
      </c>
      <c r="B4" s="91"/>
      <c r="C4" s="91"/>
      <c r="D4" s="91"/>
      <c r="E4" s="26"/>
    </row>
    <row r="5" ht="16.5" thickBot="1">
      <c r="F5" s="29" t="s">
        <v>109</v>
      </c>
    </row>
    <row r="6" spans="1:6" ht="89.25" customHeight="1" thickTop="1">
      <c r="A6" s="30" t="s">
        <v>147</v>
      </c>
      <c r="B6" s="52" t="s">
        <v>162</v>
      </c>
      <c r="C6" s="52" t="s">
        <v>163</v>
      </c>
      <c r="D6" s="52" t="s">
        <v>164</v>
      </c>
      <c r="E6" s="52" t="s">
        <v>165</v>
      </c>
      <c r="F6" s="56" t="s">
        <v>166</v>
      </c>
    </row>
    <row r="7" spans="1:6" ht="15.75" hidden="1">
      <c r="A7" s="31" t="s">
        <v>110</v>
      </c>
      <c r="B7" s="66"/>
      <c r="C7" s="66">
        <v>1</v>
      </c>
      <c r="D7" s="66">
        <v>2</v>
      </c>
      <c r="E7" s="66"/>
      <c r="F7" s="67">
        <v>3</v>
      </c>
    </row>
    <row r="8" spans="1:10" ht="15.75">
      <c r="A8" s="32" t="s">
        <v>111</v>
      </c>
      <c r="B8" s="33">
        <v>478102.73916</v>
      </c>
      <c r="C8" s="33">
        <v>493555.24783999985</v>
      </c>
      <c r="D8" s="33">
        <v>499094.35324999876</v>
      </c>
      <c r="E8" s="33">
        <f>D8/B8*100</f>
        <v>104.39060736754612</v>
      </c>
      <c r="F8" s="34">
        <f>D8/C8*100</f>
        <v>101.12228680259005</v>
      </c>
      <c r="G8" s="35"/>
      <c r="H8" s="35"/>
      <c r="I8" s="35"/>
      <c r="J8" s="35"/>
    </row>
    <row r="9" spans="1:10" ht="15.75">
      <c r="A9" s="36" t="s">
        <v>112</v>
      </c>
      <c r="B9" s="37">
        <v>217545.44525</v>
      </c>
      <c r="C9" s="37">
        <v>219351.2</v>
      </c>
      <c r="D9" s="37">
        <v>225434.97263999877</v>
      </c>
      <c r="E9" s="37">
        <f>D9/B9*100</f>
        <v>103.62661115746748</v>
      </c>
      <c r="F9" s="38">
        <f>D9/C9*100</f>
        <v>102.77353059385987</v>
      </c>
      <c r="G9" s="35"/>
      <c r="H9" s="35"/>
      <c r="I9" s="35"/>
      <c r="J9" s="35"/>
    </row>
    <row r="10" spans="1:10" ht="15.75">
      <c r="A10" s="39" t="s">
        <v>114</v>
      </c>
      <c r="B10" s="37">
        <v>217545.44525</v>
      </c>
      <c r="C10" s="37">
        <v>219351.2</v>
      </c>
      <c r="D10" s="37">
        <v>225434.97263999877</v>
      </c>
      <c r="E10" s="37">
        <f aca="true" t="shared" si="0" ref="E10:E30">D10/B10*100</f>
        <v>103.62661115746748</v>
      </c>
      <c r="F10" s="38">
        <f aca="true" t="shared" si="1" ref="F10:F30">D10/C10*100</f>
        <v>102.77353059385987</v>
      </c>
      <c r="G10" s="35"/>
      <c r="H10" s="35"/>
      <c r="I10" s="35"/>
      <c r="J10" s="35"/>
    </row>
    <row r="11" spans="1:10" ht="31.5">
      <c r="A11" s="36" t="s">
        <v>115</v>
      </c>
      <c r="B11" s="37">
        <v>24107.52858</v>
      </c>
      <c r="C11" s="37">
        <v>25761.473029999994</v>
      </c>
      <c r="D11" s="37">
        <v>26634.94108999998</v>
      </c>
      <c r="E11" s="37">
        <f t="shared" si="0"/>
        <v>110.48391377661484</v>
      </c>
      <c r="F11" s="38">
        <f t="shared" si="1"/>
        <v>103.39059827434095</v>
      </c>
      <c r="G11" s="35"/>
      <c r="H11" s="35"/>
      <c r="I11" s="35"/>
      <c r="J11" s="35"/>
    </row>
    <row r="12" spans="1:10" ht="15.75">
      <c r="A12" s="74" t="s">
        <v>116</v>
      </c>
      <c r="B12" s="37">
        <v>2456.7</v>
      </c>
      <c r="C12" s="37">
        <v>4389</v>
      </c>
      <c r="D12" s="37">
        <v>4467.54</v>
      </c>
      <c r="E12" s="37">
        <f t="shared" si="0"/>
        <v>181.85126389058496</v>
      </c>
      <c r="F12" s="38">
        <f t="shared" si="1"/>
        <v>101.78947368421052</v>
      </c>
      <c r="G12" s="35"/>
      <c r="H12" s="35"/>
      <c r="I12" s="35"/>
      <c r="J12" s="35"/>
    </row>
    <row r="13" spans="1:10" ht="15.75">
      <c r="A13" s="74" t="s">
        <v>117</v>
      </c>
      <c r="B13" s="37">
        <v>21650.82858</v>
      </c>
      <c r="C13" s="37">
        <v>21372.473029999994</v>
      </c>
      <c r="D13" s="37">
        <v>22167.40108999997</v>
      </c>
      <c r="E13" s="37">
        <f t="shared" si="0"/>
        <v>102.38592489932303</v>
      </c>
      <c r="F13" s="38">
        <f t="shared" si="1"/>
        <v>103.71940139488845</v>
      </c>
      <c r="G13" s="35"/>
      <c r="H13" s="35"/>
      <c r="I13" s="35"/>
      <c r="J13" s="35"/>
    </row>
    <row r="14" spans="1:10" ht="15.75">
      <c r="A14" s="36" t="s">
        <v>118</v>
      </c>
      <c r="B14" s="53">
        <v>26219.647300000004</v>
      </c>
      <c r="C14" s="37">
        <v>25752.38</v>
      </c>
      <c r="D14" s="37">
        <v>27333.68617999999</v>
      </c>
      <c r="E14" s="37">
        <f t="shared" si="0"/>
        <v>104.24887057881966</v>
      </c>
      <c r="F14" s="38">
        <f t="shared" si="1"/>
        <v>106.1404273313767</v>
      </c>
      <c r="G14" s="35"/>
      <c r="H14" s="35"/>
      <c r="I14" s="35"/>
      <c r="J14" s="35"/>
    </row>
    <row r="15" spans="1:10" ht="15.75">
      <c r="A15" s="36" t="s">
        <v>149</v>
      </c>
      <c r="B15" s="53">
        <v>16823.5147</v>
      </c>
      <c r="C15" s="37">
        <v>18095.8</v>
      </c>
      <c r="D15" s="37">
        <v>16709.59628999999</v>
      </c>
      <c r="E15" s="37">
        <f t="shared" si="0"/>
        <v>99.32286200576144</v>
      </c>
      <c r="F15" s="38">
        <f t="shared" si="1"/>
        <v>92.33963842438571</v>
      </c>
      <c r="G15" s="35"/>
      <c r="H15" s="35"/>
      <c r="I15" s="35"/>
      <c r="J15" s="35"/>
    </row>
    <row r="16" spans="1:10" ht="15.75">
      <c r="A16" s="36" t="s">
        <v>150</v>
      </c>
      <c r="B16" s="53">
        <v>9265.5326</v>
      </c>
      <c r="C16" s="37">
        <v>7510.58</v>
      </c>
      <c r="D16" s="37">
        <v>10304.555820000003</v>
      </c>
      <c r="E16" s="37">
        <f t="shared" si="0"/>
        <v>111.21385315723786</v>
      </c>
      <c r="F16" s="38">
        <f t="shared" si="1"/>
        <v>137.2005333809107</v>
      </c>
      <c r="G16" s="35"/>
      <c r="H16" s="35"/>
      <c r="I16" s="35"/>
      <c r="J16" s="35"/>
    </row>
    <row r="17" spans="1:10" ht="15.75">
      <c r="A17" s="36" t="s">
        <v>151</v>
      </c>
      <c r="B17" s="53">
        <v>130.6</v>
      </c>
      <c r="C17" s="37">
        <v>146</v>
      </c>
      <c r="D17" s="37">
        <v>319.53407</v>
      </c>
      <c r="E17" s="37">
        <f t="shared" si="0"/>
        <v>244.6662098009188</v>
      </c>
      <c r="F17" s="38">
        <f t="shared" si="1"/>
        <v>218.8589520547945</v>
      </c>
      <c r="G17" s="35"/>
      <c r="H17" s="35"/>
      <c r="I17" s="35"/>
      <c r="J17" s="35"/>
    </row>
    <row r="18" spans="1:10" ht="15.75">
      <c r="A18" s="36" t="s">
        <v>119</v>
      </c>
      <c r="B18" s="37">
        <v>132080.38717</v>
      </c>
      <c r="C18" s="37">
        <v>145107.85</v>
      </c>
      <c r="D18" s="37">
        <v>141605.42968000006</v>
      </c>
      <c r="E18" s="37">
        <f t="shared" si="0"/>
        <v>107.21154950715008</v>
      </c>
      <c r="F18" s="38">
        <f t="shared" si="1"/>
        <v>97.58633297922893</v>
      </c>
      <c r="G18" s="35"/>
      <c r="H18" s="35"/>
      <c r="I18" s="35"/>
      <c r="J18" s="35"/>
    </row>
    <row r="19" spans="1:10" ht="15.75">
      <c r="A19" s="36" t="s">
        <v>153</v>
      </c>
      <c r="B19" s="53">
        <v>3785.50585</v>
      </c>
      <c r="C19" s="37">
        <v>4980.8</v>
      </c>
      <c r="D19" s="37">
        <v>8197.470420000001</v>
      </c>
      <c r="E19" s="37">
        <f t="shared" si="0"/>
        <v>216.54887734488645</v>
      </c>
      <c r="F19" s="38">
        <f t="shared" si="1"/>
        <v>164.5814009797623</v>
      </c>
      <c r="G19" s="35"/>
      <c r="H19" s="35"/>
      <c r="I19" s="35"/>
      <c r="J19" s="35"/>
    </row>
    <row r="20" spans="1:10" ht="15.75">
      <c r="A20" s="36" t="s">
        <v>154</v>
      </c>
      <c r="B20" s="53">
        <v>80775.46885</v>
      </c>
      <c r="C20" s="37">
        <v>93391.1</v>
      </c>
      <c r="D20" s="37">
        <v>81206.11269000004</v>
      </c>
      <c r="E20" s="37">
        <f t="shared" si="0"/>
        <v>100.53313691165289</v>
      </c>
      <c r="F20" s="38">
        <f t="shared" si="1"/>
        <v>86.95273178065152</v>
      </c>
      <c r="G20" s="35"/>
      <c r="H20" s="35"/>
      <c r="I20" s="35"/>
      <c r="J20" s="35"/>
    </row>
    <row r="21" spans="1:10" ht="15.75">
      <c r="A21" s="36" t="s">
        <v>157</v>
      </c>
      <c r="B21" s="53">
        <v>47519.412469999996</v>
      </c>
      <c r="C21" s="37">
        <v>46735.95</v>
      </c>
      <c r="D21" s="37">
        <v>52201.846569999994</v>
      </c>
      <c r="E21" s="37">
        <f t="shared" si="0"/>
        <v>109.85372894278969</v>
      </c>
      <c r="F21" s="38">
        <f t="shared" si="1"/>
        <v>111.69527220480164</v>
      </c>
      <c r="G21" s="35"/>
      <c r="H21" s="35"/>
      <c r="I21" s="35"/>
      <c r="J21" s="35"/>
    </row>
    <row r="22" spans="1:10" ht="15.75">
      <c r="A22" s="36" t="s">
        <v>121</v>
      </c>
      <c r="B22" s="37">
        <v>11222.52318</v>
      </c>
      <c r="C22" s="37">
        <v>13733.186999999998</v>
      </c>
      <c r="D22" s="37">
        <v>20637.32189</v>
      </c>
      <c r="E22" s="37">
        <f t="shared" si="0"/>
        <v>183.89199611348005</v>
      </c>
      <c r="F22" s="38">
        <f t="shared" si="1"/>
        <v>150.2733625486932</v>
      </c>
      <c r="G22" s="35"/>
      <c r="H22" s="35"/>
      <c r="I22" s="35"/>
      <c r="J22" s="35"/>
    </row>
    <row r="23" spans="1:10" ht="31.5">
      <c r="A23" s="36" t="s">
        <v>122</v>
      </c>
      <c r="B23" s="37">
        <v>2.5</v>
      </c>
      <c r="C23" s="37">
        <v>0</v>
      </c>
      <c r="D23" s="37">
        <v>0</v>
      </c>
      <c r="E23" s="37">
        <f t="shared" si="0"/>
        <v>0</v>
      </c>
      <c r="F23" s="38"/>
      <c r="G23" s="35"/>
      <c r="H23" s="35"/>
      <c r="I23" s="35"/>
      <c r="J23" s="35"/>
    </row>
    <row r="24" spans="1:10" ht="31.5">
      <c r="A24" s="41" t="s">
        <v>123</v>
      </c>
      <c r="B24" s="37">
        <v>25029.74659</v>
      </c>
      <c r="C24" s="54">
        <v>26920.105810000005</v>
      </c>
      <c r="D24" s="37">
        <v>21550.871769999998</v>
      </c>
      <c r="E24" s="37">
        <f t="shared" si="0"/>
        <v>86.10103858826163</v>
      </c>
      <c r="F24" s="38">
        <f t="shared" si="1"/>
        <v>80.05492965779689</v>
      </c>
      <c r="G24" s="35"/>
      <c r="H24" s="35"/>
      <c r="I24" s="35"/>
      <c r="J24" s="35"/>
    </row>
    <row r="25" spans="1:10" ht="15.75">
      <c r="A25" s="36" t="s">
        <v>124</v>
      </c>
      <c r="B25" s="37">
        <v>973.37673</v>
      </c>
      <c r="C25" s="37">
        <v>995.3520000000003</v>
      </c>
      <c r="D25" s="37">
        <v>720.8502999999996</v>
      </c>
      <c r="E25" s="37">
        <f t="shared" si="0"/>
        <v>74.05666046690881</v>
      </c>
      <c r="F25" s="38">
        <f t="shared" si="1"/>
        <v>72.42164580972353</v>
      </c>
      <c r="G25" s="35"/>
      <c r="H25" s="35"/>
      <c r="I25" s="35"/>
      <c r="J25" s="35"/>
    </row>
    <row r="26" spans="1:10" ht="15.75">
      <c r="A26" s="36" t="s">
        <v>125</v>
      </c>
      <c r="B26" s="37">
        <v>22821.86739</v>
      </c>
      <c r="C26" s="37">
        <v>24182.6</v>
      </c>
      <c r="D26" s="37">
        <v>23421.828719999998</v>
      </c>
      <c r="E26" s="37">
        <f t="shared" si="0"/>
        <v>102.62888798601506</v>
      </c>
      <c r="F26" s="38">
        <f t="shared" si="1"/>
        <v>96.85405506438514</v>
      </c>
      <c r="H26" s="35"/>
      <c r="J26" s="35"/>
    </row>
    <row r="27" spans="1:6" ht="15.75">
      <c r="A27" s="36" t="s">
        <v>126</v>
      </c>
      <c r="B27" s="42">
        <v>5532.4370499999995</v>
      </c>
      <c r="C27" s="37">
        <v>4421.4</v>
      </c>
      <c r="D27" s="42">
        <v>4885.76974</v>
      </c>
      <c r="E27" s="37">
        <f t="shared" si="0"/>
        <v>88.31134807037705</v>
      </c>
      <c r="F27" s="38">
        <f t="shared" si="1"/>
        <v>110.50277604378704</v>
      </c>
    </row>
    <row r="28" spans="1:6" ht="15.75">
      <c r="A28" s="36" t="s">
        <v>127</v>
      </c>
      <c r="B28" s="37">
        <v>18.017</v>
      </c>
      <c r="C28" s="47">
        <v>38.9</v>
      </c>
      <c r="D28" s="37">
        <v>8.970000000000027</v>
      </c>
      <c r="E28" s="37">
        <f t="shared" si="0"/>
        <v>49.78631292668051</v>
      </c>
      <c r="F28" s="38">
        <f t="shared" si="1"/>
        <v>23.059125964010356</v>
      </c>
    </row>
    <row r="29" spans="1:6" ht="15.75">
      <c r="A29" s="36" t="s">
        <v>128</v>
      </c>
      <c r="B29" s="37">
        <v>5691.27167</v>
      </c>
      <c r="C29" s="37">
        <v>7151.099999999991</v>
      </c>
      <c r="D29" s="37">
        <v>6281.764729999995</v>
      </c>
      <c r="E29" s="37">
        <f t="shared" si="0"/>
        <v>110.37541509593751</v>
      </c>
      <c r="F29" s="38">
        <f t="shared" si="1"/>
        <v>87.84333501139689</v>
      </c>
    </row>
    <row r="30" spans="1:7" ht="16.5" thickBot="1">
      <c r="A30" s="43" t="s">
        <v>129</v>
      </c>
      <c r="B30" s="44">
        <v>6857.99125</v>
      </c>
      <c r="C30" s="44">
        <v>139.7</v>
      </c>
      <c r="D30" s="44">
        <v>577.94651</v>
      </c>
      <c r="E30" s="44">
        <f t="shared" si="0"/>
        <v>8.427343939816195</v>
      </c>
      <c r="F30" s="50">
        <f t="shared" si="1"/>
        <v>413.70544738725846</v>
      </c>
      <c r="G30" s="35"/>
    </row>
    <row r="31" spans="1:7" ht="16.5" thickTop="1">
      <c r="A31" s="81"/>
      <c r="B31" s="82"/>
      <c r="C31" s="82"/>
      <c r="D31" s="82"/>
      <c r="E31" s="83"/>
      <c r="F31" s="83"/>
      <c r="G31" s="35"/>
    </row>
    <row r="32" spans="1:7" ht="15.75">
      <c r="A32" s="81"/>
      <c r="B32" s="82"/>
      <c r="C32" s="82"/>
      <c r="D32" s="82"/>
      <c r="E32" s="83"/>
      <c r="F32" s="83"/>
      <c r="G32" s="35"/>
    </row>
    <row r="33" spans="1:7" ht="15.75">
      <c r="A33" s="81"/>
      <c r="B33" s="82"/>
      <c r="C33" s="82"/>
      <c r="D33" s="82"/>
      <c r="E33" s="83"/>
      <c r="F33" s="83"/>
      <c r="G33" s="35"/>
    </row>
    <row r="34" spans="1:7" ht="15.75">
      <c r="A34" s="81"/>
      <c r="B34" s="86"/>
      <c r="C34" s="86"/>
      <c r="D34" s="86"/>
      <c r="E34" s="83"/>
      <c r="F34" s="83"/>
      <c r="G34" s="35"/>
    </row>
    <row r="35" spans="2:4" ht="15.75">
      <c r="B35" s="46"/>
      <c r="C35" s="46"/>
      <c r="D35" s="46"/>
    </row>
    <row r="36" spans="2:4" ht="15.75">
      <c r="B36" s="46"/>
      <c r="C36" s="79"/>
      <c r="D36" s="79"/>
    </row>
    <row r="37" spans="2:4" ht="15.75">
      <c r="B37" s="46"/>
      <c r="C37" s="46"/>
      <c r="D37" s="46"/>
    </row>
    <row r="40" spans="7:8" ht="15.75">
      <c r="G40" s="35"/>
      <c r="H40" s="3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tabSelected="1" view="pageBreakPreview" zoomScale="75" zoomScaleNormal="75" zoomScaleSheetLayoutView="75" zoomScalePageLayoutView="0" workbookViewId="0" topLeftCell="A1">
      <pane xSplit="1" ySplit="7" topLeftCell="B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9" sqref="L19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2" t="s">
        <v>0</v>
      </c>
      <c r="B2" s="92"/>
      <c r="C2" s="92"/>
      <c r="D2" s="92"/>
      <c r="E2" s="92"/>
      <c r="F2" s="92"/>
      <c r="G2" s="92"/>
      <c r="H2" s="92"/>
    </row>
    <row r="3" spans="1:8" ht="21" customHeight="1">
      <c r="A3" s="93" t="s">
        <v>168</v>
      </c>
      <c r="B3" s="93"/>
      <c r="C3" s="93"/>
      <c r="D3" s="93"/>
      <c r="E3" s="93"/>
      <c r="F3" s="93"/>
      <c r="G3" s="93"/>
      <c r="H3" s="93"/>
    </row>
    <row r="4" spans="1:8" s="7" customFormat="1" ht="18" customHeight="1" thickBot="1">
      <c r="A4" s="2"/>
      <c r="B4" s="55"/>
      <c r="C4" s="55"/>
      <c r="D4" s="55"/>
      <c r="E4" s="4"/>
      <c r="F4" s="5"/>
      <c r="G4" s="5"/>
      <c r="H4" s="6" t="s">
        <v>1</v>
      </c>
    </row>
    <row r="5" spans="1:8" s="8" customFormat="1" ht="39.75" customHeight="1" thickTop="1">
      <c r="A5" s="96" t="s">
        <v>145</v>
      </c>
      <c r="B5" s="98" t="s">
        <v>2</v>
      </c>
      <c r="C5" s="98"/>
      <c r="D5" s="94" t="s">
        <v>146</v>
      </c>
      <c r="E5" s="98" t="s">
        <v>130</v>
      </c>
      <c r="F5" s="98"/>
      <c r="G5" s="98" t="s">
        <v>131</v>
      </c>
      <c r="H5" s="99"/>
    </row>
    <row r="6" spans="1:8" s="8" customFormat="1" ht="39.75" customHeight="1">
      <c r="A6" s="97"/>
      <c r="B6" s="20" t="s">
        <v>144</v>
      </c>
      <c r="C6" s="20" t="s">
        <v>3</v>
      </c>
      <c r="D6" s="95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8"/>
      <c r="B7" s="69"/>
      <c r="C7" s="70"/>
      <c r="D7" s="71"/>
      <c r="E7" s="72"/>
      <c r="F7" s="70"/>
      <c r="G7" s="70"/>
      <c r="H7" s="73"/>
    </row>
    <row r="8" spans="1:10" s="5" customFormat="1" ht="21.75" customHeight="1">
      <c r="A8" s="11" t="s">
        <v>8</v>
      </c>
      <c r="B8" s="48">
        <v>233196.1</v>
      </c>
      <c r="C8" s="48">
        <v>233196.1</v>
      </c>
      <c r="D8" s="59">
        <v>218791.49618999998</v>
      </c>
      <c r="E8" s="48">
        <f>D8-B8</f>
        <v>-14404.60381000003</v>
      </c>
      <c r="F8" s="48">
        <f>D8-C8</f>
        <v>-14404.60381000003</v>
      </c>
      <c r="G8" s="48">
        <f>D8/B8*100</f>
        <v>93.82296538835769</v>
      </c>
      <c r="H8" s="75">
        <f>D8/C8*100</f>
        <v>93.82296538835769</v>
      </c>
      <c r="J8" s="4"/>
    </row>
    <row r="9" spans="1:10" s="5" customFormat="1" ht="21.75" customHeight="1">
      <c r="A9" s="11" t="s">
        <v>9</v>
      </c>
      <c r="B9" s="48">
        <v>34247.9</v>
      </c>
      <c r="C9" s="48">
        <v>34247.9</v>
      </c>
      <c r="D9" s="59">
        <v>36675.35597</v>
      </c>
      <c r="E9" s="48">
        <f>D9-B9</f>
        <v>2427.4559699999954</v>
      </c>
      <c r="F9" s="48">
        <f aca="true" t="shared" si="0" ref="F9:F33">D9-C9</f>
        <v>2427.4559699999954</v>
      </c>
      <c r="G9" s="48">
        <f aca="true" t="shared" si="1" ref="G9:G39">D9/B9*100</f>
        <v>107.0878972725335</v>
      </c>
      <c r="H9" s="75">
        <f aca="true" t="shared" si="2" ref="H9:H33">D9/C9*100</f>
        <v>107.0878972725335</v>
      </c>
      <c r="J9" s="4"/>
    </row>
    <row r="10" spans="1:11" s="5" customFormat="1" ht="21.75" customHeight="1">
      <c r="A10" s="11" t="s">
        <v>132</v>
      </c>
      <c r="B10" s="48">
        <f>B11+B12+B13+B14+B15+B16</f>
        <v>13279.525030000003</v>
      </c>
      <c r="C10" s="48">
        <f>C11+C12+C13+C14+C15+C16</f>
        <v>17470.62503</v>
      </c>
      <c r="D10" s="59">
        <f>D11+D12+D13+D14+D15+D16</f>
        <v>13589.41159</v>
      </c>
      <c r="E10" s="48">
        <f>D10-B10</f>
        <v>309.8865599999972</v>
      </c>
      <c r="F10" s="48">
        <f>D10-C10</f>
        <v>-3881.2134399999995</v>
      </c>
      <c r="G10" s="48">
        <f t="shared" si="1"/>
        <v>102.33356659443713</v>
      </c>
      <c r="H10" s="75">
        <f t="shared" si="2"/>
        <v>77.78434696334388</v>
      </c>
      <c r="J10" s="57"/>
      <c r="K10" s="57"/>
    </row>
    <row r="11" spans="1:10" s="13" customFormat="1" ht="21.75" customHeight="1">
      <c r="A11" s="12" t="s">
        <v>10</v>
      </c>
      <c r="B11" s="9">
        <v>9996.92503</v>
      </c>
      <c r="C11" s="9">
        <v>12644.225030000001</v>
      </c>
      <c r="D11" s="58">
        <v>9936.440889999998</v>
      </c>
      <c r="E11" s="9">
        <f aca="true" t="shared" si="3" ref="E11:E19">D11-B11</f>
        <v>-60.4841400000023</v>
      </c>
      <c r="F11" s="9">
        <f t="shared" si="0"/>
        <v>-2707.7841400000034</v>
      </c>
      <c r="G11" s="9">
        <f t="shared" si="1"/>
        <v>99.394972555876</v>
      </c>
      <c r="H11" s="10">
        <f t="shared" si="2"/>
        <v>78.58481533209472</v>
      </c>
      <c r="J11" s="4"/>
    </row>
    <row r="12" spans="1:10" s="13" customFormat="1" ht="21.75" customHeight="1">
      <c r="A12" s="12" t="s">
        <v>11</v>
      </c>
      <c r="B12" s="9">
        <v>293.6</v>
      </c>
      <c r="C12" s="9">
        <v>526.5</v>
      </c>
      <c r="D12" s="58">
        <v>337.19322999999997</v>
      </c>
      <c r="E12" s="9">
        <f t="shared" si="3"/>
        <v>43.59322999999995</v>
      </c>
      <c r="F12" s="9">
        <f t="shared" si="0"/>
        <v>-189.30677000000003</v>
      </c>
      <c r="G12" s="9">
        <f t="shared" si="1"/>
        <v>114.84783038147137</v>
      </c>
      <c r="H12" s="10">
        <f t="shared" si="2"/>
        <v>64.04429819563153</v>
      </c>
      <c r="I12" s="5"/>
      <c r="J12" s="4"/>
    </row>
    <row r="13" spans="1:10" s="13" customFormat="1" ht="21.75" customHeight="1">
      <c r="A13" s="12" t="s">
        <v>12</v>
      </c>
      <c r="B13" s="9">
        <v>57.2</v>
      </c>
      <c r="C13" s="9">
        <v>104.8</v>
      </c>
      <c r="D13" s="58">
        <v>80.52858</v>
      </c>
      <c r="E13" s="9">
        <f t="shared" si="3"/>
        <v>23.328580000000002</v>
      </c>
      <c r="F13" s="9">
        <f t="shared" si="0"/>
        <v>-24.271419999999992</v>
      </c>
      <c r="G13" s="9">
        <f t="shared" si="1"/>
        <v>140.78423076923076</v>
      </c>
      <c r="H13" s="10">
        <f t="shared" si="2"/>
        <v>76.84024809160306</v>
      </c>
      <c r="J13" s="4"/>
    </row>
    <row r="14" spans="1:10" s="13" customFormat="1" ht="21.75" customHeight="1">
      <c r="A14" s="12" t="s">
        <v>13</v>
      </c>
      <c r="B14" s="9">
        <v>2363</v>
      </c>
      <c r="C14" s="9">
        <v>2597</v>
      </c>
      <c r="D14" s="58">
        <v>1941.65082</v>
      </c>
      <c r="E14" s="9">
        <f t="shared" si="3"/>
        <v>-421.34917999999993</v>
      </c>
      <c r="F14" s="9">
        <f t="shared" si="0"/>
        <v>-655.3491799999999</v>
      </c>
      <c r="G14" s="9">
        <f t="shared" si="1"/>
        <v>82.16888785442235</v>
      </c>
      <c r="H14" s="10">
        <f t="shared" si="2"/>
        <v>74.76514516750098</v>
      </c>
      <c r="I14" s="5"/>
      <c r="J14" s="4"/>
    </row>
    <row r="15" spans="1:10" s="13" customFormat="1" ht="21.75" customHeight="1">
      <c r="A15" s="12" t="s">
        <v>14</v>
      </c>
      <c r="B15" s="9">
        <v>476.6</v>
      </c>
      <c r="C15" s="9">
        <v>1343</v>
      </c>
      <c r="D15" s="58">
        <v>1107.1258300000002</v>
      </c>
      <c r="E15" s="9">
        <f t="shared" si="3"/>
        <v>630.5258300000002</v>
      </c>
      <c r="F15" s="9">
        <f t="shared" si="0"/>
        <v>-235.87416999999982</v>
      </c>
      <c r="G15" s="9">
        <f>D15/B15*100</f>
        <v>232.29664918170374</v>
      </c>
      <c r="H15" s="10">
        <f>D15/C15*100</f>
        <v>82.43677066269547</v>
      </c>
      <c r="J15" s="4"/>
    </row>
    <row r="16" spans="1:10" s="13" customFormat="1" ht="21.75" customHeight="1">
      <c r="A16" s="12" t="s">
        <v>15</v>
      </c>
      <c r="B16" s="9">
        <v>92.2</v>
      </c>
      <c r="C16" s="9">
        <v>255.1</v>
      </c>
      <c r="D16" s="58">
        <v>186.47224</v>
      </c>
      <c r="E16" s="9">
        <f t="shared" si="3"/>
        <v>94.27224</v>
      </c>
      <c r="F16" s="9">
        <f t="shared" si="0"/>
        <v>-68.62776</v>
      </c>
      <c r="G16" s="9">
        <f t="shared" si="1"/>
        <v>202.24754880694144</v>
      </c>
      <c r="H16" s="10">
        <f t="shared" si="2"/>
        <v>73.09770286162289</v>
      </c>
      <c r="I16" s="5"/>
      <c r="J16" s="4"/>
    </row>
    <row r="17" spans="1:10" s="5" customFormat="1" ht="21.75" customHeight="1">
      <c r="A17" s="11" t="s">
        <v>133</v>
      </c>
      <c r="B17" s="48">
        <f>B18+B19+B20+B21+B22+B23+B24+B25</f>
        <v>10734.8</v>
      </c>
      <c r="C17" s="48">
        <f>C18+C19+C20+C21+C22+C23+C24+C25</f>
        <v>10984.837</v>
      </c>
      <c r="D17" s="59">
        <f>D18+D19+D20+D21+D22+D23+D24+D25</f>
        <v>13266.71193</v>
      </c>
      <c r="E17" s="48">
        <f t="shared" si="3"/>
        <v>2531.91193</v>
      </c>
      <c r="F17" s="48">
        <f t="shared" si="0"/>
        <v>2281.87493</v>
      </c>
      <c r="G17" s="48">
        <f t="shared" si="1"/>
        <v>123.58601864962553</v>
      </c>
      <c r="H17" s="75">
        <f t="shared" si="2"/>
        <v>120.77295211572097</v>
      </c>
      <c r="I17" s="13"/>
      <c r="J17" s="4"/>
    </row>
    <row r="18" spans="1:10" s="5" customFormat="1" ht="21.75" customHeight="1">
      <c r="A18" s="12" t="s">
        <v>16</v>
      </c>
      <c r="B18" s="9">
        <v>7700</v>
      </c>
      <c r="C18" s="9">
        <v>7950.037</v>
      </c>
      <c r="D18" s="58">
        <v>9490.598399999999</v>
      </c>
      <c r="E18" s="9">
        <f t="shared" si="3"/>
        <v>1790.598399999999</v>
      </c>
      <c r="F18" s="9">
        <f t="shared" si="0"/>
        <v>1540.5613999999987</v>
      </c>
      <c r="G18" s="9">
        <f t="shared" si="1"/>
        <v>123.25452467532467</v>
      </c>
      <c r="H18" s="10">
        <f t="shared" si="2"/>
        <v>119.3780406305027</v>
      </c>
      <c r="J18" s="4"/>
    </row>
    <row r="19" spans="1:10" s="5" customFormat="1" ht="21.75" customHeight="1">
      <c r="A19" s="12" t="s">
        <v>17</v>
      </c>
      <c r="B19" s="9">
        <v>1567</v>
      </c>
      <c r="C19" s="9">
        <v>1567</v>
      </c>
      <c r="D19" s="58">
        <v>1755.22558</v>
      </c>
      <c r="E19" s="9">
        <f t="shared" si="3"/>
        <v>188.22558000000004</v>
      </c>
      <c r="F19" s="9">
        <f t="shared" si="0"/>
        <v>188.22558000000004</v>
      </c>
      <c r="G19" s="9">
        <f t="shared" si="1"/>
        <v>112.01184301212508</v>
      </c>
      <c r="H19" s="10">
        <f t="shared" si="2"/>
        <v>112.01184301212508</v>
      </c>
      <c r="J19" s="4"/>
    </row>
    <row r="20" spans="1:10" s="5" customFormat="1" ht="21.75" customHeight="1">
      <c r="A20" s="12" t="s">
        <v>18</v>
      </c>
      <c r="B20" s="9">
        <v>690.8</v>
      </c>
      <c r="C20" s="9">
        <v>690.8</v>
      </c>
      <c r="D20" s="58">
        <v>975.23421</v>
      </c>
      <c r="E20" s="9">
        <f aca="true" t="shared" si="4" ref="E20:E39">D20-B20</f>
        <v>284.43421</v>
      </c>
      <c r="F20" s="9">
        <f t="shared" si="0"/>
        <v>284.43421</v>
      </c>
      <c r="G20" s="9">
        <f t="shared" si="1"/>
        <v>141.17461059640996</v>
      </c>
      <c r="H20" s="10">
        <f t="shared" si="2"/>
        <v>141.17461059640996</v>
      </c>
      <c r="J20" s="4"/>
    </row>
    <row r="21" spans="1:10" s="5" customFormat="1" ht="21.75" customHeight="1">
      <c r="A21" s="12" t="s">
        <v>142</v>
      </c>
      <c r="B21" s="9">
        <v>57.2</v>
      </c>
      <c r="C21" s="9">
        <v>57.2</v>
      </c>
      <c r="D21" s="58">
        <v>47.01146</v>
      </c>
      <c r="E21" s="9">
        <f>D21-B21</f>
        <v>-10.188540000000003</v>
      </c>
      <c r="F21" s="9">
        <f>D21-C21</f>
        <v>-10.188540000000003</v>
      </c>
      <c r="G21" s="9">
        <f>D21/B21*100</f>
        <v>82.18786713286713</v>
      </c>
      <c r="H21" s="10">
        <f>D21/C21*100</f>
        <v>82.18786713286713</v>
      </c>
      <c r="J21" s="4"/>
    </row>
    <row r="22" spans="1:10" s="5" customFormat="1" ht="21.75" customHeight="1">
      <c r="A22" s="12" t="s">
        <v>19</v>
      </c>
      <c r="B22" s="9">
        <v>69.9</v>
      </c>
      <c r="C22" s="9">
        <v>69.9</v>
      </c>
      <c r="D22" s="58">
        <v>87.59251</v>
      </c>
      <c r="E22" s="9">
        <f t="shared" si="4"/>
        <v>17.69251</v>
      </c>
      <c r="F22" s="9">
        <f t="shared" si="0"/>
        <v>17.69251</v>
      </c>
      <c r="G22" s="9">
        <f t="shared" si="1"/>
        <v>125.31117310443489</v>
      </c>
      <c r="H22" s="10">
        <f t="shared" si="2"/>
        <v>125.31117310443489</v>
      </c>
      <c r="J22" s="4"/>
    </row>
    <row r="23" spans="1:10" s="5" customFormat="1" ht="21.75" customHeight="1">
      <c r="A23" s="12" t="s">
        <v>20</v>
      </c>
      <c r="B23" s="9">
        <v>149.4</v>
      </c>
      <c r="C23" s="9">
        <v>149.4</v>
      </c>
      <c r="D23" s="58">
        <v>126.19899999999998</v>
      </c>
      <c r="E23" s="9">
        <f t="shared" si="4"/>
        <v>-23.201000000000022</v>
      </c>
      <c r="F23" s="9">
        <f t="shared" si="0"/>
        <v>-23.201000000000022</v>
      </c>
      <c r="G23" s="9">
        <f t="shared" si="1"/>
        <v>84.47054886211511</v>
      </c>
      <c r="H23" s="10">
        <f t="shared" si="2"/>
        <v>84.47054886211511</v>
      </c>
      <c r="J23" s="4"/>
    </row>
    <row r="24" spans="1:10" s="5" customFormat="1" ht="21.75" customHeight="1">
      <c r="A24" s="12" t="s">
        <v>21</v>
      </c>
      <c r="B24" s="9">
        <v>138.6</v>
      </c>
      <c r="C24" s="9">
        <v>138.6</v>
      </c>
      <c r="D24" s="58">
        <v>255.52508</v>
      </c>
      <c r="E24" s="9">
        <f t="shared" si="4"/>
        <v>116.92508000000001</v>
      </c>
      <c r="F24" s="9">
        <f t="shared" si="0"/>
        <v>116.92508000000001</v>
      </c>
      <c r="G24" s="9">
        <f t="shared" si="1"/>
        <v>184.3615295815296</v>
      </c>
      <c r="H24" s="10">
        <f t="shared" si="2"/>
        <v>184.3615295815296</v>
      </c>
      <c r="J24" s="4"/>
    </row>
    <row r="25" spans="1:10" s="5" customFormat="1" ht="21.75" customHeight="1">
      <c r="A25" s="12" t="s">
        <v>22</v>
      </c>
      <c r="B25" s="9">
        <v>361.9</v>
      </c>
      <c r="C25" s="9">
        <v>361.9</v>
      </c>
      <c r="D25" s="58">
        <v>529.32569</v>
      </c>
      <c r="E25" s="9">
        <f>D25-B25</f>
        <v>167.42569000000003</v>
      </c>
      <c r="F25" s="9">
        <f t="shared" si="0"/>
        <v>167.42569000000003</v>
      </c>
      <c r="G25" s="9">
        <f t="shared" si="1"/>
        <v>146.2629704338215</v>
      </c>
      <c r="H25" s="10">
        <f t="shared" si="2"/>
        <v>146.2629704338215</v>
      </c>
      <c r="J25" s="4"/>
    </row>
    <row r="26" spans="1:10" s="5" customFormat="1" ht="21.75" customHeight="1">
      <c r="A26" s="11" t="s">
        <v>139</v>
      </c>
      <c r="B26" s="48">
        <f>B27+B28+B29+B30+B31+B32+B33+B34+B35+B36</f>
        <v>44522.09999999999</v>
      </c>
      <c r="C26" s="48">
        <f>C27+C28+C29+C30+C31+C32+C33+C34+C35+C36</f>
        <v>45180.08781</v>
      </c>
      <c r="D26" s="59">
        <f>D28+D27+D29+D30+D31+D32+D33+D34+D35+D36</f>
        <v>55744.82099000002</v>
      </c>
      <c r="E26" s="48">
        <f t="shared" si="4"/>
        <v>11222.72099000003</v>
      </c>
      <c r="F26" s="48">
        <f t="shared" si="0"/>
        <v>10564.733180000025</v>
      </c>
      <c r="G26" s="48">
        <f t="shared" si="1"/>
        <v>125.2070791584405</v>
      </c>
      <c r="H26" s="75">
        <f t="shared" si="2"/>
        <v>123.3836047960528</v>
      </c>
      <c r="J26" s="4"/>
    </row>
    <row r="27" spans="1:10" s="5" customFormat="1" ht="21.75" customHeight="1">
      <c r="A27" s="12" t="s">
        <v>23</v>
      </c>
      <c r="B27" s="9">
        <v>37038.1</v>
      </c>
      <c r="C27" s="9">
        <v>37696.087810000005</v>
      </c>
      <c r="D27" s="58">
        <v>42003.62063000002</v>
      </c>
      <c r="E27" s="9">
        <f t="shared" si="4"/>
        <v>4965.520630000021</v>
      </c>
      <c r="F27" s="9">
        <f t="shared" si="0"/>
        <v>4307.532820000015</v>
      </c>
      <c r="G27" s="9">
        <f t="shared" si="1"/>
        <v>113.40652093384927</v>
      </c>
      <c r="H27" s="10">
        <f t="shared" si="2"/>
        <v>111.42700229719146</v>
      </c>
      <c r="J27" s="4"/>
    </row>
    <row r="28" spans="1:10" s="5" customFormat="1" ht="21.75" customHeight="1">
      <c r="A28" s="12" t="s">
        <v>24</v>
      </c>
      <c r="B28" s="9">
        <v>1181.2</v>
      </c>
      <c r="C28" s="9">
        <v>1181.2</v>
      </c>
      <c r="D28" s="58">
        <v>4442.0759499999995</v>
      </c>
      <c r="E28" s="9">
        <f t="shared" si="4"/>
        <v>3260.8759499999996</v>
      </c>
      <c r="F28" s="9">
        <f t="shared" si="0"/>
        <v>3260.8759499999996</v>
      </c>
      <c r="G28" s="9">
        <f t="shared" si="1"/>
        <v>376.064675753471</v>
      </c>
      <c r="H28" s="10">
        <f t="shared" si="2"/>
        <v>376.064675753471</v>
      </c>
      <c r="J28" s="4"/>
    </row>
    <row r="29" spans="1:10" s="5" customFormat="1" ht="21.75" customHeight="1">
      <c r="A29" s="12" t="s">
        <v>25</v>
      </c>
      <c r="B29" s="9">
        <v>107.5</v>
      </c>
      <c r="C29" s="9">
        <v>107.5</v>
      </c>
      <c r="D29" s="58">
        <v>177.01069</v>
      </c>
      <c r="E29" s="9">
        <f t="shared" si="4"/>
        <v>69.51069000000001</v>
      </c>
      <c r="F29" s="9">
        <f t="shared" si="0"/>
        <v>69.51069000000001</v>
      </c>
      <c r="G29" s="9">
        <f t="shared" si="1"/>
        <v>164.66110697674418</v>
      </c>
      <c r="H29" s="10">
        <f t="shared" si="2"/>
        <v>164.66110697674418</v>
      </c>
      <c r="J29" s="4"/>
    </row>
    <row r="30" spans="1:10" s="5" customFormat="1" ht="21.75" customHeight="1">
      <c r="A30" s="12" t="s">
        <v>26</v>
      </c>
      <c r="B30" s="9">
        <v>2639.9</v>
      </c>
      <c r="C30" s="9">
        <v>2639.9</v>
      </c>
      <c r="D30" s="58">
        <v>4281.60071</v>
      </c>
      <c r="E30" s="9">
        <f t="shared" si="4"/>
        <v>1641.7007099999996</v>
      </c>
      <c r="F30" s="9">
        <f t="shared" si="0"/>
        <v>1641.7007099999996</v>
      </c>
      <c r="G30" s="9">
        <f t="shared" si="1"/>
        <v>162.18798856017273</v>
      </c>
      <c r="H30" s="10">
        <f t="shared" si="2"/>
        <v>162.18798856017273</v>
      </c>
      <c r="J30" s="4"/>
    </row>
    <row r="31" spans="1:10" s="5" customFormat="1" ht="21.75" customHeight="1">
      <c r="A31" s="12" t="s">
        <v>27</v>
      </c>
      <c r="B31" s="9">
        <v>112.7</v>
      </c>
      <c r="C31" s="9">
        <v>112.7</v>
      </c>
      <c r="D31" s="58">
        <v>268.10117</v>
      </c>
      <c r="E31" s="9">
        <f t="shared" si="4"/>
        <v>155.40117000000004</v>
      </c>
      <c r="F31" s="9">
        <f t="shared" si="0"/>
        <v>155.40117000000004</v>
      </c>
      <c r="G31" s="9">
        <f t="shared" si="1"/>
        <v>237.88923691215618</v>
      </c>
      <c r="H31" s="10">
        <f t="shared" si="2"/>
        <v>237.88923691215618</v>
      </c>
      <c r="J31" s="4"/>
    </row>
    <row r="32" spans="1:10" s="5" customFormat="1" ht="21.75" customHeight="1">
      <c r="A32" s="12" t="s">
        <v>28</v>
      </c>
      <c r="B32" s="9">
        <v>402</v>
      </c>
      <c r="C32" s="9">
        <v>402</v>
      </c>
      <c r="D32" s="58">
        <v>802.76758</v>
      </c>
      <c r="E32" s="9">
        <f t="shared" si="4"/>
        <v>400.76757999999995</v>
      </c>
      <c r="F32" s="9">
        <f t="shared" si="0"/>
        <v>400.76757999999995</v>
      </c>
      <c r="G32" s="9">
        <f t="shared" si="1"/>
        <v>199.69342786069652</v>
      </c>
      <c r="H32" s="10">
        <f t="shared" si="2"/>
        <v>199.69342786069652</v>
      </c>
      <c r="J32" s="4"/>
    </row>
    <row r="33" spans="1:10" s="5" customFormat="1" ht="21.75" customHeight="1">
      <c r="A33" s="12" t="s">
        <v>29</v>
      </c>
      <c r="B33" s="9">
        <v>166</v>
      </c>
      <c r="C33" s="9">
        <v>166</v>
      </c>
      <c r="D33" s="58">
        <v>276.59407</v>
      </c>
      <c r="E33" s="9">
        <f t="shared" si="4"/>
        <v>110.59406999999999</v>
      </c>
      <c r="F33" s="9">
        <f t="shared" si="0"/>
        <v>110.59406999999999</v>
      </c>
      <c r="G33" s="9">
        <f t="shared" si="1"/>
        <v>166.62293373493975</v>
      </c>
      <c r="H33" s="10">
        <f t="shared" si="2"/>
        <v>166.62293373493975</v>
      </c>
      <c r="J33" s="4"/>
    </row>
    <row r="34" spans="1:10" s="5" customFormat="1" ht="21.75" customHeight="1">
      <c r="A34" s="12" t="s">
        <v>30</v>
      </c>
      <c r="B34" s="9">
        <v>42</v>
      </c>
      <c r="C34" s="9">
        <v>42</v>
      </c>
      <c r="D34" s="58">
        <v>80.12922</v>
      </c>
      <c r="E34" s="9">
        <f t="shared" si="4"/>
        <v>38.129220000000004</v>
      </c>
      <c r="F34" s="9">
        <f aca="true" t="shared" si="5" ref="F34:F65">D34-C34</f>
        <v>38.129220000000004</v>
      </c>
      <c r="G34" s="9">
        <f t="shared" si="1"/>
        <v>190.78385714285716</v>
      </c>
      <c r="H34" s="10">
        <f aca="true" t="shared" si="6" ref="H34:H65">D34/C34*100</f>
        <v>190.78385714285716</v>
      </c>
      <c r="J34" s="4"/>
    </row>
    <row r="35" spans="1:10" s="5" customFormat="1" ht="21.75" customHeight="1">
      <c r="A35" s="12" t="s">
        <v>31</v>
      </c>
      <c r="B35" s="9">
        <v>2781</v>
      </c>
      <c r="C35" s="9">
        <v>2781</v>
      </c>
      <c r="D35" s="58">
        <v>3338.2696399999995</v>
      </c>
      <c r="E35" s="9">
        <f t="shared" si="4"/>
        <v>557.2696399999995</v>
      </c>
      <c r="F35" s="9">
        <f t="shared" si="5"/>
        <v>557.2696399999995</v>
      </c>
      <c r="G35" s="9">
        <f t="shared" si="1"/>
        <v>120.03846242358863</v>
      </c>
      <c r="H35" s="10">
        <f t="shared" si="6"/>
        <v>120.03846242358863</v>
      </c>
      <c r="J35" s="4"/>
    </row>
    <row r="36" spans="1:10" s="5" customFormat="1" ht="21.75" customHeight="1">
      <c r="A36" s="12" t="s">
        <v>32</v>
      </c>
      <c r="B36" s="9">
        <v>51.7</v>
      </c>
      <c r="C36" s="9">
        <v>51.7</v>
      </c>
      <c r="D36" s="58">
        <v>74.65133</v>
      </c>
      <c r="E36" s="9">
        <f t="shared" si="4"/>
        <v>22.95133</v>
      </c>
      <c r="F36" s="9">
        <f t="shared" si="5"/>
        <v>22.95133</v>
      </c>
      <c r="G36" s="9">
        <f t="shared" si="1"/>
        <v>144.39328820116054</v>
      </c>
      <c r="H36" s="10">
        <f t="shared" si="6"/>
        <v>144.39328820116054</v>
      </c>
      <c r="J36" s="4"/>
    </row>
    <row r="37" spans="1:10" s="5" customFormat="1" ht="21.75" customHeight="1">
      <c r="A37" s="11" t="s">
        <v>140</v>
      </c>
      <c r="B37" s="48">
        <f>B38+B39+B40+B41+B42+B43+B44+B45+B46+B47+B48+B49+B50+B51+B52+B53</f>
        <v>33443.280000000006</v>
      </c>
      <c r="C37" s="48">
        <f>C38+C39+C40+C41+C42+C43+C44+C45+C46+C47+C48+C49+C50+C51+C52+C53</f>
        <v>33443.280000000006</v>
      </c>
      <c r="D37" s="59">
        <f>D38+D39+D40+D41+D42+D43+D44+D45+D46+D47+D48+D49+D50+D51+D52+D53</f>
        <v>33805.10567</v>
      </c>
      <c r="E37" s="48">
        <f t="shared" si="4"/>
        <v>361.8256699999911</v>
      </c>
      <c r="F37" s="48">
        <f t="shared" si="5"/>
        <v>361.8256699999911</v>
      </c>
      <c r="G37" s="48">
        <f t="shared" si="1"/>
        <v>101.08190844319095</v>
      </c>
      <c r="H37" s="75">
        <f t="shared" si="6"/>
        <v>101.08190844319095</v>
      </c>
      <c r="J37" s="4"/>
    </row>
    <row r="38" spans="1:10" s="5" customFormat="1" ht="21.75" customHeight="1">
      <c r="A38" s="17" t="s">
        <v>33</v>
      </c>
      <c r="B38" s="61">
        <v>30097.9</v>
      </c>
      <c r="C38" s="9">
        <v>30097.9</v>
      </c>
      <c r="D38" s="58">
        <v>30593.306230000006</v>
      </c>
      <c r="E38" s="9">
        <f t="shared" si="4"/>
        <v>495.40623000000414</v>
      </c>
      <c r="F38" s="9">
        <f t="shared" si="5"/>
        <v>495.40623000000414</v>
      </c>
      <c r="G38" s="9">
        <f t="shared" si="1"/>
        <v>101.64598270975718</v>
      </c>
      <c r="H38" s="10">
        <f t="shared" si="6"/>
        <v>101.64598270975718</v>
      </c>
      <c r="J38" s="4"/>
    </row>
    <row r="39" spans="1:10" s="5" customFormat="1" ht="21.75" customHeight="1">
      <c r="A39" s="12" t="s">
        <v>34</v>
      </c>
      <c r="B39" s="9">
        <v>70.2</v>
      </c>
      <c r="C39" s="9">
        <v>70.2</v>
      </c>
      <c r="D39" s="58">
        <v>82.13534</v>
      </c>
      <c r="E39" s="9">
        <f t="shared" si="4"/>
        <v>11.935339999999997</v>
      </c>
      <c r="F39" s="9">
        <f t="shared" si="5"/>
        <v>11.935339999999997</v>
      </c>
      <c r="G39" s="9">
        <f t="shared" si="1"/>
        <v>117.00190883190882</v>
      </c>
      <c r="H39" s="10">
        <f t="shared" si="6"/>
        <v>117.00190883190882</v>
      </c>
      <c r="J39" s="4"/>
    </row>
    <row r="40" spans="1:10" s="5" customFormat="1" ht="21.75" customHeight="1">
      <c r="A40" s="12" t="s">
        <v>35</v>
      </c>
      <c r="B40" s="9">
        <v>224.65</v>
      </c>
      <c r="C40" s="9">
        <v>224.65</v>
      </c>
      <c r="D40" s="58">
        <v>89.10576</v>
      </c>
      <c r="E40" s="9">
        <f aca="true" t="shared" si="7" ref="E40:E71">D40-B40</f>
        <v>-135.54424</v>
      </c>
      <c r="F40" s="9">
        <f t="shared" si="5"/>
        <v>-135.54424</v>
      </c>
      <c r="G40" s="9">
        <f aca="true" t="shared" si="8" ref="G40:G71">D40/B40*100</f>
        <v>39.66425995993768</v>
      </c>
      <c r="H40" s="10">
        <f t="shared" si="6"/>
        <v>39.66425995993768</v>
      </c>
      <c r="J40" s="4"/>
    </row>
    <row r="41" spans="1:10" s="5" customFormat="1" ht="21.75" customHeight="1">
      <c r="A41" s="12" t="s">
        <v>36</v>
      </c>
      <c r="B41" s="9">
        <v>113.13</v>
      </c>
      <c r="C41" s="9">
        <v>113.13</v>
      </c>
      <c r="D41" s="58">
        <v>102.95159</v>
      </c>
      <c r="E41" s="9">
        <f t="shared" si="7"/>
        <v>-10.17841</v>
      </c>
      <c r="F41" s="9">
        <f t="shared" si="5"/>
        <v>-10.17841</v>
      </c>
      <c r="G41" s="9">
        <f t="shared" si="8"/>
        <v>91.00290815875542</v>
      </c>
      <c r="H41" s="10">
        <f t="shared" si="6"/>
        <v>91.00290815875542</v>
      </c>
      <c r="J41" s="4"/>
    </row>
    <row r="42" spans="1:10" s="5" customFormat="1" ht="21.75" customHeight="1">
      <c r="A42" s="12" t="s">
        <v>37</v>
      </c>
      <c r="B42" s="9">
        <v>152.6</v>
      </c>
      <c r="C42" s="9">
        <v>152.6</v>
      </c>
      <c r="D42" s="58">
        <v>155.56841000000003</v>
      </c>
      <c r="E42" s="9">
        <f t="shared" si="7"/>
        <v>2.968410000000034</v>
      </c>
      <c r="F42" s="9">
        <f t="shared" si="5"/>
        <v>2.968410000000034</v>
      </c>
      <c r="G42" s="9">
        <f t="shared" si="8"/>
        <v>101.94522280471826</v>
      </c>
      <c r="H42" s="10">
        <f t="shared" si="6"/>
        <v>101.94522280471826</v>
      </c>
      <c r="J42" s="4"/>
    </row>
    <row r="43" spans="1:10" s="5" customFormat="1" ht="21.75" customHeight="1">
      <c r="A43" s="12" t="s">
        <v>38</v>
      </c>
      <c r="B43" s="9">
        <v>62</v>
      </c>
      <c r="C43" s="9">
        <v>62</v>
      </c>
      <c r="D43" s="58">
        <v>51.386979999999994</v>
      </c>
      <c r="E43" s="9">
        <f t="shared" si="7"/>
        <v>-10.613020000000006</v>
      </c>
      <c r="F43" s="9">
        <f t="shared" si="5"/>
        <v>-10.613020000000006</v>
      </c>
      <c r="G43" s="9">
        <f t="shared" si="8"/>
        <v>82.8822258064516</v>
      </c>
      <c r="H43" s="10">
        <f t="shared" si="6"/>
        <v>82.8822258064516</v>
      </c>
      <c r="J43" s="4"/>
    </row>
    <row r="44" spans="1:10" s="5" customFormat="1" ht="21.75" customHeight="1">
      <c r="A44" s="12" t="s">
        <v>39</v>
      </c>
      <c r="B44" s="9">
        <v>178.9</v>
      </c>
      <c r="C44" s="9">
        <v>178.9</v>
      </c>
      <c r="D44" s="58">
        <v>147.10417999999999</v>
      </c>
      <c r="E44" s="9">
        <f t="shared" si="7"/>
        <v>-31.79582000000002</v>
      </c>
      <c r="F44" s="9">
        <f t="shared" si="5"/>
        <v>-31.79582000000002</v>
      </c>
      <c r="G44" s="9">
        <f t="shared" si="8"/>
        <v>82.2270430408049</v>
      </c>
      <c r="H44" s="10">
        <f t="shared" si="6"/>
        <v>82.2270430408049</v>
      </c>
      <c r="J44" s="4"/>
    </row>
    <row r="45" spans="1:10" s="5" customFormat="1" ht="21.75" customHeight="1">
      <c r="A45" s="12" t="s">
        <v>40</v>
      </c>
      <c r="B45" s="61">
        <v>672.3</v>
      </c>
      <c r="C45" s="9">
        <v>672.3</v>
      </c>
      <c r="D45" s="58">
        <v>704.91861</v>
      </c>
      <c r="E45" s="9">
        <f t="shared" si="7"/>
        <v>32.61860999999999</v>
      </c>
      <c r="F45" s="9">
        <f t="shared" si="5"/>
        <v>32.61860999999999</v>
      </c>
      <c r="G45" s="9">
        <f t="shared" si="8"/>
        <v>104.8517938420348</v>
      </c>
      <c r="H45" s="10">
        <f t="shared" si="6"/>
        <v>104.8517938420348</v>
      </c>
      <c r="J45" s="4"/>
    </row>
    <row r="46" spans="1:10" s="5" customFormat="1" ht="21.75" customHeight="1">
      <c r="A46" s="12" t="s">
        <v>41</v>
      </c>
      <c r="B46" s="9">
        <v>62.1</v>
      </c>
      <c r="C46" s="9">
        <v>62.1</v>
      </c>
      <c r="D46" s="58">
        <v>65.86635000000001</v>
      </c>
      <c r="E46" s="9">
        <f t="shared" si="7"/>
        <v>3.76635000000001</v>
      </c>
      <c r="F46" s="9">
        <f t="shared" si="5"/>
        <v>3.76635000000001</v>
      </c>
      <c r="G46" s="9">
        <f t="shared" si="8"/>
        <v>106.06497584541063</v>
      </c>
      <c r="H46" s="10">
        <f t="shared" si="6"/>
        <v>106.06497584541063</v>
      </c>
      <c r="J46" s="4"/>
    </row>
    <row r="47" spans="1:10" s="5" customFormat="1" ht="21.75" customHeight="1">
      <c r="A47" s="12" t="s">
        <v>42</v>
      </c>
      <c r="B47" s="9">
        <v>110.9</v>
      </c>
      <c r="C47" s="9">
        <v>110.9</v>
      </c>
      <c r="D47" s="58">
        <v>111.17869999999999</v>
      </c>
      <c r="E47" s="9">
        <f t="shared" si="7"/>
        <v>0.2786999999999864</v>
      </c>
      <c r="F47" s="9">
        <f t="shared" si="5"/>
        <v>0.2786999999999864</v>
      </c>
      <c r="G47" s="9">
        <f t="shared" si="8"/>
        <v>100.25130748421999</v>
      </c>
      <c r="H47" s="10">
        <f t="shared" si="6"/>
        <v>100.25130748421999</v>
      </c>
      <c r="J47" s="4"/>
    </row>
    <row r="48" spans="1:10" s="5" customFormat="1" ht="21.75" customHeight="1">
      <c r="A48" s="12" t="s">
        <v>43</v>
      </c>
      <c r="B48" s="9">
        <v>714.6</v>
      </c>
      <c r="C48" s="9">
        <v>714.6</v>
      </c>
      <c r="D48" s="58">
        <v>716.7183100000001</v>
      </c>
      <c r="E48" s="9">
        <f t="shared" si="7"/>
        <v>2.118310000000065</v>
      </c>
      <c r="F48" s="9">
        <f t="shared" si="5"/>
        <v>2.118310000000065</v>
      </c>
      <c r="G48" s="9">
        <f t="shared" si="8"/>
        <v>100.29643296949342</v>
      </c>
      <c r="H48" s="10">
        <f t="shared" si="6"/>
        <v>100.29643296949342</v>
      </c>
      <c r="J48" s="4"/>
    </row>
    <row r="49" spans="1:10" s="5" customFormat="1" ht="21.75" customHeight="1">
      <c r="A49" s="12" t="s">
        <v>44</v>
      </c>
      <c r="B49" s="9">
        <v>52</v>
      </c>
      <c r="C49" s="9">
        <v>52</v>
      </c>
      <c r="D49" s="58">
        <v>48.80689</v>
      </c>
      <c r="E49" s="9">
        <f t="shared" si="7"/>
        <v>-3.1931099999999972</v>
      </c>
      <c r="F49" s="9">
        <f t="shared" si="5"/>
        <v>-3.1931099999999972</v>
      </c>
      <c r="G49" s="9">
        <f t="shared" si="8"/>
        <v>93.85940384615385</v>
      </c>
      <c r="H49" s="10">
        <f t="shared" si="6"/>
        <v>93.85940384615385</v>
      </c>
      <c r="J49" s="4"/>
    </row>
    <row r="50" spans="1:10" s="5" customFormat="1" ht="21.75" customHeight="1">
      <c r="A50" s="12" t="s">
        <v>45</v>
      </c>
      <c r="B50" s="9">
        <v>475.2</v>
      </c>
      <c r="C50" s="9">
        <v>475.2</v>
      </c>
      <c r="D50" s="58">
        <v>460.41573999999997</v>
      </c>
      <c r="E50" s="9">
        <f t="shared" si="7"/>
        <v>-14.784260000000017</v>
      </c>
      <c r="F50" s="9">
        <f t="shared" si="5"/>
        <v>-14.784260000000017</v>
      </c>
      <c r="G50" s="9">
        <f t="shared" si="8"/>
        <v>96.88883417508417</v>
      </c>
      <c r="H50" s="10">
        <f t="shared" si="6"/>
        <v>96.88883417508417</v>
      </c>
      <c r="J50" s="4"/>
    </row>
    <row r="51" spans="1:10" s="5" customFormat="1" ht="21.75" customHeight="1">
      <c r="A51" s="12" t="s">
        <v>46</v>
      </c>
      <c r="B51" s="9">
        <v>136.9</v>
      </c>
      <c r="C51" s="9">
        <v>136.9</v>
      </c>
      <c r="D51" s="58">
        <v>105.84755</v>
      </c>
      <c r="E51" s="9">
        <f t="shared" si="7"/>
        <v>-31.052450000000007</v>
      </c>
      <c r="F51" s="9">
        <f t="shared" si="5"/>
        <v>-31.052450000000007</v>
      </c>
      <c r="G51" s="9">
        <f t="shared" si="8"/>
        <v>77.31742147552958</v>
      </c>
      <c r="H51" s="10">
        <f t="shared" si="6"/>
        <v>77.31742147552958</v>
      </c>
      <c r="J51" s="4"/>
    </row>
    <row r="52" spans="1:10" s="5" customFormat="1" ht="21.75" customHeight="1">
      <c r="A52" s="12" t="s">
        <v>47</v>
      </c>
      <c r="B52" s="9">
        <v>254.3</v>
      </c>
      <c r="C52" s="9">
        <v>254.3</v>
      </c>
      <c r="D52" s="58">
        <v>304.13403</v>
      </c>
      <c r="E52" s="9">
        <f t="shared" si="7"/>
        <v>49.834029999999984</v>
      </c>
      <c r="F52" s="9">
        <f t="shared" si="5"/>
        <v>49.834029999999984</v>
      </c>
      <c r="G52" s="9">
        <f t="shared" si="8"/>
        <v>119.59655131734172</v>
      </c>
      <c r="H52" s="10">
        <f t="shared" si="6"/>
        <v>119.59655131734172</v>
      </c>
      <c r="J52" s="4"/>
    </row>
    <row r="53" spans="1:10" s="5" customFormat="1" ht="21.75" customHeight="1">
      <c r="A53" s="12" t="s">
        <v>48</v>
      </c>
      <c r="B53" s="9">
        <v>65.6</v>
      </c>
      <c r="C53" s="9">
        <v>65.6</v>
      </c>
      <c r="D53" s="58">
        <v>65.661</v>
      </c>
      <c r="E53" s="9">
        <f t="shared" si="7"/>
        <v>0.06100000000000705</v>
      </c>
      <c r="F53" s="9">
        <f t="shared" si="5"/>
        <v>0.06100000000000705</v>
      </c>
      <c r="G53" s="9">
        <f t="shared" si="8"/>
        <v>100.09298780487805</v>
      </c>
      <c r="H53" s="10">
        <f t="shared" si="6"/>
        <v>100.09298780487805</v>
      </c>
      <c r="J53" s="4"/>
    </row>
    <row r="54" spans="1:10" s="5" customFormat="1" ht="21.75" customHeight="1">
      <c r="A54" s="11" t="s">
        <v>134</v>
      </c>
      <c r="B54" s="51">
        <f>B55+B56+B57+B58+B59+B60+B61+B62+B63+B64+B65</f>
        <v>21183.22</v>
      </c>
      <c r="C54" s="51">
        <f>C55+C56+C57+C58+C59+C60+C61+C62+C63+C64+C65</f>
        <v>21183.22</v>
      </c>
      <c r="D54" s="77">
        <f>D55+D56+D57+D58+D59+D60+D61+D62+D63+D64+D65</f>
        <v>23117.618270000003</v>
      </c>
      <c r="E54" s="48">
        <f t="shared" si="7"/>
        <v>1934.3982700000015</v>
      </c>
      <c r="F54" s="48">
        <f t="shared" si="5"/>
        <v>1934.3982700000015</v>
      </c>
      <c r="G54" s="48">
        <f t="shared" si="8"/>
        <v>109.13174800620492</v>
      </c>
      <c r="H54" s="75">
        <f t="shared" si="6"/>
        <v>109.13174800620492</v>
      </c>
      <c r="J54" s="4"/>
    </row>
    <row r="55" spans="1:10" s="5" customFormat="1" ht="21.75" customHeight="1">
      <c r="A55" s="12" t="s">
        <v>49</v>
      </c>
      <c r="B55" s="9">
        <v>16628.7</v>
      </c>
      <c r="C55" s="9">
        <v>16628.7</v>
      </c>
      <c r="D55" s="58">
        <v>18323.09369</v>
      </c>
      <c r="E55" s="9">
        <f t="shared" si="7"/>
        <v>1694.3936900000008</v>
      </c>
      <c r="F55" s="9">
        <f t="shared" si="5"/>
        <v>1694.3936900000008</v>
      </c>
      <c r="G55" s="9">
        <f t="shared" si="8"/>
        <v>110.18957398954818</v>
      </c>
      <c r="H55" s="10">
        <f t="shared" si="6"/>
        <v>110.18957398954818</v>
      </c>
      <c r="J55" s="4"/>
    </row>
    <row r="56" spans="1:10" s="5" customFormat="1" ht="21.75" customHeight="1">
      <c r="A56" s="12" t="s">
        <v>50</v>
      </c>
      <c r="B56" s="9">
        <v>101.8</v>
      </c>
      <c r="C56" s="9">
        <v>101.8</v>
      </c>
      <c r="D56" s="58">
        <v>64.66866999999999</v>
      </c>
      <c r="E56" s="9">
        <f t="shared" si="7"/>
        <v>-37.131330000000005</v>
      </c>
      <c r="F56" s="9">
        <f t="shared" si="5"/>
        <v>-37.131330000000005</v>
      </c>
      <c r="G56" s="9">
        <f t="shared" si="8"/>
        <v>63.52521611001964</v>
      </c>
      <c r="H56" s="10">
        <f t="shared" si="6"/>
        <v>63.52521611001964</v>
      </c>
      <c r="J56" s="4"/>
    </row>
    <row r="57" spans="1:10" s="5" customFormat="1" ht="21.75" customHeight="1">
      <c r="A57" s="12" t="s">
        <v>51</v>
      </c>
      <c r="B57" s="61">
        <v>154</v>
      </c>
      <c r="C57" s="9">
        <v>154</v>
      </c>
      <c r="D57" s="58">
        <v>205.55864000000003</v>
      </c>
      <c r="E57" s="9">
        <f t="shared" si="7"/>
        <v>51.558640000000025</v>
      </c>
      <c r="F57" s="9">
        <f t="shared" si="5"/>
        <v>51.558640000000025</v>
      </c>
      <c r="G57" s="9">
        <f t="shared" si="8"/>
        <v>133.4796363636364</v>
      </c>
      <c r="H57" s="10">
        <f t="shared" si="6"/>
        <v>133.4796363636364</v>
      </c>
      <c r="J57" s="4"/>
    </row>
    <row r="58" spans="1:10" s="5" customFormat="1" ht="21.75" customHeight="1">
      <c r="A58" s="12" t="s">
        <v>52</v>
      </c>
      <c r="B58" s="9">
        <v>131</v>
      </c>
      <c r="C58" s="9">
        <v>131</v>
      </c>
      <c r="D58" s="58">
        <v>118.83117000000001</v>
      </c>
      <c r="E58" s="9">
        <f t="shared" si="7"/>
        <v>-12.168829999999986</v>
      </c>
      <c r="F58" s="9">
        <f t="shared" si="5"/>
        <v>-12.168829999999986</v>
      </c>
      <c r="G58" s="9">
        <f t="shared" si="8"/>
        <v>90.71081679389314</v>
      </c>
      <c r="H58" s="10">
        <f t="shared" si="6"/>
        <v>90.71081679389314</v>
      </c>
      <c r="J58" s="4"/>
    </row>
    <row r="59" spans="1:10" s="5" customFormat="1" ht="21.75" customHeight="1">
      <c r="A59" s="12" t="s">
        <v>53</v>
      </c>
      <c r="B59" s="9">
        <v>1606.7</v>
      </c>
      <c r="C59" s="9">
        <v>1606.7</v>
      </c>
      <c r="D59" s="58">
        <v>898.2676399999999</v>
      </c>
      <c r="E59" s="9">
        <f t="shared" si="7"/>
        <v>-708.4323600000001</v>
      </c>
      <c r="F59" s="9">
        <f t="shared" si="5"/>
        <v>-708.4323600000001</v>
      </c>
      <c r="G59" s="9">
        <f t="shared" si="8"/>
        <v>55.90761436484719</v>
      </c>
      <c r="H59" s="10">
        <f t="shared" si="6"/>
        <v>55.90761436484719</v>
      </c>
      <c r="J59" s="4"/>
    </row>
    <row r="60" spans="1:10" s="5" customFormat="1" ht="21.75" customHeight="1">
      <c r="A60" s="12" t="s">
        <v>54</v>
      </c>
      <c r="B60" s="9">
        <v>37.3</v>
      </c>
      <c r="C60" s="9">
        <v>37.3</v>
      </c>
      <c r="D60" s="58">
        <v>35.08883</v>
      </c>
      <c r="E60" s="9">
        <f t="shared" si="7"/>
        <v>-2.2111699999999956</v>
      </c>
      <c r="F60" s="9">
        <f t="shared" si="5"/>
        <v>-2.2111699999999956</v>
      </c>
      <c r="G60" s="9">
        <f t="shared" si="8"/>
        <v>94.07193029490618</v>
      </c>
      <c r="H60" s="10">
        <f t="shared" si="6"/>
        <v>94.07193029490618</v>
      </c>
      <c r="J60" s="4"/>
    </row>
    <row r="61" spans="1:10" s="5" customFormat="1" ht="21.75" customHeight="1">
      <c r="A61" s="12" t="s">
        <v>55</v>
      </c>
      <c r="B61" s="9">
        <v>329</v>
      </c>
      <c r="C61" s="9">
        <v>329</v>
      </c>
      <c r="D61" s="58">
        <v>580.8232600000001</v>
      </c>
      <c r="E61" s="9">
        <f t="shared" si="7"/>
        <v>251.82326000000012</v>
      </c>
      <c r="F61" s="9">
        <f t="shared" si="5"/>
        <v>251.82326000000012</v>
      </c>
      <c r="G61" s="9">
        <f t="shared" si="8"/>
        <v>176.54202431610946</v>
      </c>
      <c r="H61" s="10">
        <f t="shared" si="6"/>
        <v>176.54202431610946</v>
      </c>
      <c r="J61" s="4"/>
    </row>
    <row r="62" spans="1:10" s="5" customFormat="1" ht="21.75" customHeight="1">
      <c r="A62" s="12" t="s">
        <v>56</v>
      </c>
      <c r="B62" s="9">
        <v>97.8</v>
      </c>
      <c r="C62" s="9">
        <v>97.8</v>
      </c>
      <c r="D62" s="58">
        <v>127.02679</v>
      </c>
      <c r="E62" s="9">
        <f t="shared" si="7"/>
        <v>29.22679000000001</v>
      </c>
      <c r="F62" s="9">
        <f t="shared" si="5"/>
        <v>29.22679000000001</v>
      </c>
      <c r="G62" s="9">
        <f t="shared" si="8"/>
        <v>129.88424335378323</v>
      </c>
      <c r="H62" s="10">
        <f t="shared" si="6"/>
        <v>129.88424335378323</v>
      </c>
      <c r="J62" s="4"/>
    </row>
    <row r="63" spans="1:10" s="5" customFormat="1" ht="21.75" customHeight="1">
      <c r="A63" s="12" t="s">
        <v>57</v>
      </c>
      <c r="B63" s="9">
        <v>225.6</v>
      </c>
      <c r="C63" s="9">
        <v>225.6</v>
      </c>
      <c r="D63" s="58">
        <v>264.19614</v>
      </c>
      <c r="E63" s="9">
        <f t="shared" si="7"/>
        <v>38.59614000000002</v>
      </c>
      <c r="F63" s="9">
        <f t="shared" si="5"/>
        <v>38.59614000000002</v>
      </c>
      <c r="G63" s="9">
        <f t="shared" si="8"/>
        <v>117.10821808510639</v>
      </c>
      <c r="H63" s="10">
        <f t="shared" si="6"/>
        <v>117.10821808510639</v>
      </c>
      <c r="J63" s="4"/>
    </row>
    <row r="64" spans="1:10" s="5" customFormat="1" ht="21.75" customHeight="1">
      <c r="A64" s="12" t="s">
        <v>58</v>
      </c>
      <c r="B64" s="9">
        <v>1836.92</v>
      </c>
      <c r="C64" s="9">
        <v>1836.92</v>
      </c>
      <c r="D64" s="58">
        <v>2467.65927</v>
      </c>
      <c r="E64" s="9">
        <f t="shared" si="7"/>
        <v>630.73927</v>
      </c>
      <c r="F64" s="9">
        <f t="shared" si="5"/>
        <v>630.73927</v>
      </c>
      <c r="G64" s="9">
        <f t="shared" si="8"/>
        <v>134.3367849443634</v>
      </c>
      <c r="H64" s="10">
        <f t="shared" si="6"/>
        <v>134.3367849443634</v>
      </c>
      <c r="J64" s="4"/>
    </row>
    <row r="65" spans="1:10" s="5" customFormat="1" ht="21.75" customHeight="1">
      <c r="A65" s="12" t="s">
        <v>59</v>
      </c>
      <c r="B65" s="9">
        <v>34.4</v>
      </c>
      <c r="C65" s="9">
        <v>34.4</v>
      </c>
      <c r="D65" s="58">
        <v>32.40417</v>
      </c>
      <c r="E65" s="9">
        <f t="shared" si="7"/>
        <v>-1.995829999999998</v>
      </c>
      <c r="F65" s="9">
        <f t="shared" si="5"/>
        <v>-1.995829999999998</v>
      </c>
      <c r="G65" s="9">
        <f t="shared" si="8"/>
        <v>94.19816860465117</v>
      </c>
      <c r="H65" s="10">
        <f t="shared" si="6"/>
        <v>94.19816860465117</v>
      </c>
      <c r="J65" s="4"/>
    </row>
    <row r="66" spans="1:10" s="14" customFormat="1" ht="21.75" customHeight="1">
      <c r="A66" s="11" t="s">
        <v>135</v>
      </c>
      <c r="B66" s="51">
        <f>B67+B68+B69+B70+B71+B72</f>
        <v>10895.5</v>
      </c>
      <c r="C66" s="51">
        <f>C67+C68+C69+C70+C71+C72</f>
        <v>10895.5</v>
      </c>
      <c r="D66" s="77">
        <f>D67+D68+D69+D70+D71+D72</f>
        <v>7879.097639999999</v>
      </c>
      <c r="E66" s="48">
        <f t="shared" si="7"/>
        <v>-3016.402360000001</v>
      </c>
      <c r="F66" s="48">
        <f aca="true" t="shared" si="9" ref="F66:F97">D66-C66</f>
        <v>-3016.402360000001</v>
      </c>
      <c r="G66" s="48">
        <f t="shared" si="8"/>
        <v>72.31515432976916</v>
      </c>
      <c r="H66" s="75">
        <f aca="true" t="shared" si="10" ref="H66:H97">D66/C66*100</f>
        <v>72.31515432976916</v>
      </c>
      <c r="I66" s="24"/>
      <c r="J66" s="4"/>
    </row>
    <row r="67" spans="1:10" s="5" customFormat="1" ht="21.75" customHeight="1">
      <c r="A67" s="12" t="s">
        <v>60</v>
      </c>
      <c r="B67" s="9">
        <v>8043</v>
      </c>
      <c r="C67" s="9">
        <v>8043</v>
      </c>
      <c r="D67" s="58">
        <v>5251.92953</v>
      </c>
      <c r="E67" s="9">
        <f t="shared" si="7"/>
        <v>-2791.0704699999997</v>
      </c>
      <c r="F67" s="9">
        <f t="shared" si="9"/>
        <v>-2791.0704699999997</v>
      </c>
      <c r="G67" s="9">
        <f t="shared" si="8"/>
        <v>65.29814161382569</v>
      </c>
      <c r="H67" s="10">
        <f t="shared" si="10"/>
        <v>65.29814161382569</v>
      </c>
      <c r="J67" s="4"/>
    </row>
    <row r="68" spans="1:10" s="5" customFormat="1" ht="21.75" customHeight="1">
      <c r="A68" s="12" t="s">
        <v>61</v>
      </c>
      <c r="B68" s="9">
        <v>382.3</v>
      </c>
      <c r="C68" s="9">
        <v>382.3</v>
      </c>
      <c r="D68" s="58">
        <v>744.72747</v>
      </c>
      <c r="E68" s="9">
        <f t="shared" si="7"/>
        <v>362.42747</v>
      </c>
      <c r="F68" s="9">
        <f t="shared" si="9"/>
        <v>362.42747</v>
      </c>
      <c r="G68" s="9">
        <f t="shared" si="8"/>
        <v>194.80184933298457</v>
      </c>
      <c r="H68" s="10">
        <f t="shared" si="10"/>
        <v>194.80184933298457</v>
      </c>
      <c r="J68" s="4"/>
    </row>
    <row r="69" spans="1:10" s="5" customFormat="1" ht="21.75" customHeight="1">
      <c r="A69" s="12" t="s">
        <v>62</v>
      </c>
      <c r="B69" s="9">
        <v>513.3</v>
      </c>
      <c r="C69" s="9">
        <v>513.3</v>
      </c>
      <c r="D69" s="58">
        <v>543.4333799999999</v>
      </c>
      <c r="E69" s="9">
        <f t="shared" si="7"/>
        <v>30.13337999999999</v>
      </c>
      <c r="F69" s="9">
        <f t="shared" si="9"/>
        <v>30.13337999999999</v>
      </c>
      <c r="G69" s="9">
        <f t="shared" si="8"/>
        <v>105.870520163647</v>
      </c>
      <c r="H69" s="10">
        <f t="shared" si="10"/>
        <v>105.870520163647</v>
      </c>
      <c r="J69" s="4"/>
    </row>
    <row r="70" spans="1:10" s="5" customFormat="1" ht="21.75" customHeight="1">
      <c r="A70" s="12" t="s">
        <v>63</v>
      </c>
      <c r="B70" s="9">
        <v>320.1</v>
      </c>
      <c r="C70" s="9">
        <v>320.1</v>
      </c>
      <c r="D70" s="58">
        <v>309.82557999999995</v>
      </c>
      <c r="E70" s="9">
        <f t="shared" si="7"/>
        <v>-10.274420000000077</v>
      </c>
      <c r="F70" s="9">
        <f t="shared" si="9"/>
        <v>-10.274420000000077</v>
      </c>
      <c r="G70" s="9">
        <f t="shared" si="8"/>
        <v>96.79024679787564</v>
      </c>
      <c r="H70" s="10">
        <f t="shared" si="10"/>
        <v>96.79024679787564</v>
      </c>
      <c r="J70" s="4"/>
    </row>
    <row r="71" spans="1:10" s="5" customFormat="1" ht="21.75" customHeight="1">
      <c r="A71" s="12" t="s">
        <v>64</v>
      </c>
      <c r="B71" s="9">
        <v>1154.1</v>
      </c>
      <c r="C71" s="9">
        <v>1154.1</v>
      </c>
      <c r="D71" s="58">
        <v>791.02899</v>
      </c>
      <c r="E71" s="9">
        <f t="shared" si="7"/>
        <v>-363.0710099999999</v>
      </c>
      <c r="F71" s="9">
        <f t="shared" si="9"/>
        <v>-363.0710099999999</v>
      </c>
      <c r="G71" s="9">
        <f t="shared" si="8"/>
        <v>68.54076683129712</v>
      </c>
      <c r="H71" s="10">
        <f t="shared" si="10"/>
        <v>68.54076683129712</v>
      </c>
      <c r="J71" s="4"/>
    </row>
    <row r="72" spans="1:10" s="5" customFormat="1" ht="21.75" customHeight="1">
      <c r="A72" s="12" t="s">
        <v>65</v>
      </c>
      <c r="B72" s="9">
        <v>482.7</v>
      </c>
      <c r="C72" s="9">
        <v>482.7</v>
      </c>
      <c r="D72" s="58">
        <v>238.15269000000004</v>
      </c>
      <c r="E72" s="9">
        <f aca="true" t="shared" si="11" ref="E72:E103">D72-B72</f>
        <v>-244.54730999999995</v>
      </c>
      <c r="F72" s="9">
        <f t="shared" si="9"/>
        <v>-244.54730999999995</v>
      </c>
      <c r="G72" s="9">
        <f aca="true" t="shared" si="12" ref="G72:G103">D72/B72*100</f>
        <v>49.33761963952767</v>
      </c>
      <c r="H72" s="10">
        <f t="shared" si="10"/>
        <v>49.33761963952767</v>
      </c>
      <c r="J72" s="4"/>
    </row>
    <row r="73" spans="1:10" s="5" customFormat="1" ht="21.75" customHeight="1">
      <c r="A73" s="11" t="s">
        <v>141</v>
      </c>
      <c r="B73" s="48">
        <f>B74+B75+B76+B77+B78+B79+B80+B81+B82+B83+B84+B85+B86</f>
        <v>15435.199999999999</v>
      </c>
      <c r="C73" s="48">
        <f>C74+C75+C76+C77+C78+C79+C80+C81+C82+C83+C84+C85+C86</f>
        <v>15435.199999999999</v>
      </c>
      <c r="D73" s="59">
        <f>D74+D75+D76+D77+D78+D79+D80+D81+D82+D83+D84+D85+D86</f>
        <v>27387.78068</v>
      </c>
      <c r="E73" s="48">
        <f t="shared" si="11"/>
        <v>11952.580680000001</v>
      </c>
      <c r="F73" s="48">
        <f t="shared" si="9"/>
        <v>11952.580680000001</v>
      </c>
      <c r="G73" s="48">
        <f t="shared" si="12"/>
        <v>177.4371610345185</v>
      </c>
      <c r="H73" s="75">
        <f t="shared" si="10"/>
        <v>177.4371610345185</v>
      </c>
      <c r="J73" s="4"/>
    </row>
    <row r="74" spans="1:10" s="5" customFormat="1" ht="21.75" customHeight="1">
      <c r="A74" s="12" t="s">
        <v>66</v>
      </c>
      <c r="B74" s="9">
        <v>10791.3</v>
      </c>
      <c r="C74" s="9">
        <v>10791.3</v>
      </c>
      <c r="D74" s="58">
        <v>20385.302269999996</v>
      </c>
      <c r="E74" s="9">
        <f t="shared" si="11"/>
        <v>9594.002269999997</v>
      </c>
      <c r="F74" s="9">
        <f t="shared" si="9"/>
        <v>9594.002269999997</v>
      </c>
      <c r="G74" s="9">
        <f t="shared" si="12"/>
        <v>188.90497224616124</v>
      </c>
      <c r="H74" s="10">
        <f t="shared" si="10"/>
        <v>188.90497224616124</v>
      </c>
      <c r="J74" s="4"/>
    </row>
    <row r="75" spans="1:10" s="5" customFormat="1" ht="21.75" customHeight="1">
      <c r="A75" s="12" t="s">
        <v>67</v>
      </c>
      <c r="B75" s="9">
        <v>361</v>
      </c>
      <c r="C75" s="9">
        <v>361</v>
      </c>
      <c r="D75" s="58">
        <v>402.73247000000003</v>
      </c>
      <c r="E75" s="9">
        <f t="shared" si="11"/>
        <v>41.732470000000035</v>
      </c>
      <c r="F75" s="9">
        <f t="shared" si="9"/>
        <v>41.732470000000035</v>
      </c>
      <c r="G75" s="9">
        <f t="shared" si="12"/>
        <v>111.56024099722993</v>
      </c>
      <c r="H75" s="10">
        <f t="shared" si="10"/>
        <v>111.56024099722993</v>
      </c>
      <c r="J75" s="4"/>
    </row>
    <row r="76" spans="1:10" s="5" customFormat="1" ht="21.75" customHeight="1">
      <c r="A76" s="12" t="s">
        <v>68</v>
      </c>
      <c r="B76" s="9">
        <v>310</v>
      </c>
      <c r="C76" s="9">
        <v>310</v>
      </c>
      <c r="D76" s="58">
        <v>348.86905</v>
      </c>
      <c r="E76" s="9">
        <f t="shared" si="11"/>
        <v>38.869050000000016</v>
      </c>
      <c r="F76" s="9">
        <f t="shared" si="9"/>
        <v>38.869050000000016</v>
      </c>
      <c r="G76" s="9">
        <f t="shared" si="12"/>
        <v>112.53840322580646</v>
      </c>
      <c r="H76" s="10">
        <f t="shared" si="10"/>
        <v>112.53840322580646</v>
      </c>
      <c r="J76" s="4"/>
    </row>
    <row r="77" spans="1:10" s="5" customFormat="1" ht="21.75" customHeight="1">
      <c r="A77" s="12" t="s">
        <v>69</v>
      </c>
      <c r="B77" s="9">
        <v>214.5</v>
      </c>
      <c r="C77" s="9">
        <v>214.5</v>
      </c>
      <c r="D77" s="58">
        <v>221.40218</v>
      </c>
      <c r="E77" s="9">
        <f t="shared" si="11"/>
        <v>6.902179999999987</v>
      </c>
      <c r="F77" s="9">
        <f t="shared" si="9"/>
        <v>6.902179999999987</v>
      </c>
      <c r="G77" s="9">
        <f t="shared" si="12"/>
        <v>103.21779953379952</v>
      </c>
      <c r="H77" s="10">
        <f t="shared" si="10"/>
        <v>103.21779953379952</v>
      </c>
      <c r="J77" s="4"/>
    </row>
    <row r="78" spans="1:10" s="5" customFormat="1" ht="21.75" customHeight="1">
      <c r="A78" s="12" t="s">
        <v>70</v>
      </c>
      <c r="B78" s="9">
        <v>907.4</v>
      </c>
      <c r="C78" s="9">
        <v>907.4</v>
      </c>
      <c r="D78" s="58">
        <v>1295.79854</v>
      </c>
      <c r="E78" s="9">
        <f t="shared" si="11"/>
        <v>388.39854</v>
      </c>
      <c r="F78" s="9">
        <f t="shared" si="9"/>
        <v>388.39854</v>
      </c>
      <c r="G78" s="9">
        <f t="shared" si="12"/>
        <v>142.80345382411286</v>
      </c>
      <c r="H78" s="10">
        <f t="shared" si="10"/>
        <v>142.80345382411286</v>
      </c>
      <c r="J78" s="4"/>
    </row>
    <row r="79" spans="1:10" s="5" customFormat="1" ht="21.75" customHeight="1">
      <c r="A79" s="12" t="s">
        <v>71</v>
      </c>
      <c r="B79" s="9">
        <v>245</v>
      </c>
      <c r="C79" s="9">
        <v>245</v>
      </c>
      <c r="D79" s="58">
        <v>1312.3464299999998</v>
      </c>
      <c r="E79" s="9">
        <f t="shared" si="11"/>
        <v>1067.3464299999998</v>
      </c>
      <c r="F79" s="9">
        <f t="shared" si="9"/>
        <v>1067.3464299999998</v>
      </c>
      <c r="G79" s="9">
        <f t="shared" si="12"/>
        <v>535.6516040816325</v>
      </c>
      <c r="H79" s="10">
        <f t="shared" si="10"/>
        <v>535.6516040816325</v>
      </c>
      <c r="J79" s="4"/>
    </row>
    <row r="80" spans="1:10" s="5" customFormat="1" ht="21.75" customHeight="1">
      <c r="A80" s="12" t="s">
        <v>72</v>
      </c>
      <c r="B80" s="9">
        <v>99</v>
      </c>
      <c r="C80" s="9">
        <v>99</v>
      </c>
      <c r="D80" s="58">
        <v>195.23495</v>
      </c>
      <c r="E80" s="9">
        <f t="shared" si="11"/>
        <v>96.23495</v>
      </c>
      <c r="F80" s="9">
        <f t="shared" si="9"/>
        <v>96.23495</v>
      </c>
      <c r="G80" s="9">
        <f t="shared" si="12"/>
        <v>197.2070202020202</v>
      </c>
      <c r="H80" s="10">
        <f t="shared" si="10"/>
        <v>197.2070202020202</v>
      </c>
      <c r="J80" s="4"/>
    </row>
    <row r="81" spans="1:10" s="5" customFormat="1" ht="21.75" customHeight="1">
      <c r="A81" s="12" t="s">
        <v>73</v>
      </c>
      <c r="B81" s="9">
        <v>318.9</v>
      </c>
      <c r="C81" s="9">
        <v>318.9</v>
      </c>
      <c r="D81" s="58">
        <v>353.43258</v>
      </c>
      <c r="E81" s="9">
        <f t="shared" si="11"/>
        <v>34.532579999999996</v>
      </c>
      <c r="F81" s="9">
        <f t="shared" si="9"/>
        <v>34.532579999999996</v>
      </c>
      <c r="G81" s="9">
        <f t="shared" si="12"/>
        <v>110.82865475070555</v>
      </c>
      <c r="H81" s="10">
        <f t="shared" si="10"/>
        <v>110.82865475070555</v>
      </c>
      <c r="J81" s="4"/>
    </row>
    <row r="82" spans="1:10" s="5" customFormat="1" ht="21.75" customHeight="1">
      <c r="A82" s="12" t="s">
        <v>74</v>
      </c>
      <c r="B82" s="9">
        <v>499</v>
      </c>
      <c r="C82" s="9">
        <v>499</v>
      </c>
      <c r="D82" s="58">
        <v>363.1502</v>
      </c>
      <c r="E82" s="9">
        <f t="shared" si="11"/>
        <v>-135.84980000000002</v>
      </c>
      <c r="F82" s="9">
        <f t="shared" si="9"/>
        <v>-135.84980000000002</v>
      </c>
      <c r="G82" s="9">
        <f t="shared" si="12"/>
        <v>72.77559118236474</v>
      </c>
      <c r="H82" s="10">
        <f t="shared" si="10"/>
        <v>72.77559118236474</v>
      </c>
      <c r="J82" s="4"/>
    </row>
    <row r="83" spans="1:10" s="5" customFormat="1" ht="21.75" customHeight="1">
      <c r="A83" s="12" t="s">
        <v>75</v>
      </c>
      <c r="B83" s="9">
        <v>478</v>
      </c>
      <c r="C83" s="9">
        <v>478</v>
      </c>
      <c r="D83" s="58">
        <v>481.26943000000006</v>
      </c>
      <c r="E83" s="9">
        <f t="shared" si="11"/>
        <v>3.2694300000000567</v>
      </c>
      <c r="F83" s="9">
        <f t="shared" si="9"/>
        <v>3.2694300000000567</v>
      </c>
      <c r="G83" s="9">
        <f t="shared" si="12"/>
        <v>100.68398117154813</v>
      </c>
      <c r="H83" s="10">
        <f t="shared" si="10"/>
        <v>100.68398117154813</v>
      </c>
      <c r="J83" s="4"/>
    </row>
    <row r="84" spans="1:10" s="5" customFormat="1" ht="21.75" customHeight="1">
      <c r="A84" s="12" t="s">
        <v>76</v>
      </c>
      <c r="B84" s="9">
        <v>244</v>
      </c>
      <c r="C84" s="9">
        <v>244</v>
      </c>
      <c r="D84" s="58">
        <v>677.66204</v>
      </c>
      <c r="E84" s="9">
        <f t="shared" si="11"/>
        <v>433.66204000000005</v>
      </c>
      <c r="F84" s="9">
        <f t="shared" si="9"/>
        <v>433.66204000000005</v>
      </c>
      <c r="G84" s="9">
        <f t="shared" si="12"/>
        <v>277.7303442622951</v>
      </c>
      <c r="H84" s="10">
        <f t="shared" si="10"/>
        <v>277.7303442622951</v>
      </c>
      <c r="J84" s="4"/>
    </row>
    <row r="85" spans="1:10" s="5" customFormat="1" ht="21.75" customHeight="1">
      <c r="A85" s="12" t="s">
        <v>77</v>
      </c>
      <c r="B85" s="9">
        <v>432.6</v>
      </c>
      <c r="C85" s="9">
        <v>432.6</v>
      </c>
      <c r="D85" s="58">
        <v>407.68140999999997</v>
      </c>
      <c r="E85" s="9">
        <f t="shared" si="11"/>
        <v>-24.91859000000005</v>
      </c>
      <c r="F85" s="9">
        <f t="shared" si="9"/>
        <v>-24.91859000000005</v>
      </c>
      <c r="G85" s="9">
        <f t="shared" si="12"/>
        <v>94.23980813684696</v>
      </c>
      <c r="H85" s="10">
        <f t="shared" si="10"/>
        <v>94.23980813684696</v>
      </c>
      <c r="J85" s="4"/>
    </row>
    <row r="86" spans="1:10" s="5" customFormat="1" ht="21.75" customHeight="1">
      <c r="A86" s="12" t="s">
        <v>78</v>
      </c>
      <c r="B86" s="9">
        <v>534.5</v>
      </c>
      <c r="C86" s="9">
        <v>534.5</v>
      </c>
      <c r="D86" s="58">
        <v>942.89913</v>
      </c>
      <c r="E86" s="9">
        <f t="shared" si="11"/>
        <v>408.39913</v>
      </c>
      <c r="F86" s="9">
        <f t="shared" si="9"/>
        <v>408.39913</v>
      </c>
      <c r="G86" s="9">
        <f t="shared" si="12"/>
        <v>176.4076950420954</v>
      </c>
      <c r="H86" s="10">
        <f t="shared" si="10"/>
        <v>176.4076950420954</v>
      </c>
      <c r="J86" s="4"/>
    </row>
    <row r="87" spans="1:10" s="5" customFormat="1" ht="21.75" customHeight="1">
      <c r="A87" s="11" t="s">
        <v>136</v>
      </c>
      <c r="B87" s="48">
        <f>B88+B89+B90+B91+B92+B93+B94+B95</f>
        <v>17515.449999999997</v>
      </c>
      <c r="C87" s="48">
        <f>C88+C89+C90+C92+C91+C93+C94+C95</f>
        <v>17515.449999999997</v>
      </c>
      <c r="D87" s="59">
        <f>D88+D89+D90+D91+D92+D93+D94+D95</f>
        <v>19062.8178</v>
      </c>
      <c r="E87" s="48">
        <f t="shared" si="11"/>
        <v>1547.3678000000036</v>
      </c>
      <c r="F87" s="48">
        <f t="shared" si="9"/>
        <v>1547.3678000000036</v>
      </c>
      <c r="G87" s="48">
        <f t="shared" si="12"/>
        <v>108.83430228740913</v>
      </c>
      <c r="H87" s="75">
        <f t="shared" si="10"/>
        <v>108.83430228740913</v>
      </c>
      <c r="J87" s="4"/>
    </row>
    <row r="88" spans="1:10" s="5" customFormat="1" ht="21.75" customHeight="1">
      <c r="A88" s="12" t="s">
        <v>79</v>
      </c>
      <c r="B88" s="9">
        <v>13429.8</v>
      </c>
      <c r="C88" s="9">
        <v>13429.8</v>
      </c>
      <c r="D88" s="58">
        <v>14354.35659</v>
      </c>
      <c r="E88" s="9">
        <f t="shared" si="11"/>
        <v>924.5565900000001</v>
      </c>
      <c r="F88" s="9">
        <f t="shared" si="9"/>
        <v>924.5565900000001</v>
      </c>
      <c r="G88" s="9">
        <f t="shared" si="12"/>
        <v>106.88436603672432</v>
      </c>
      <c r="H88" s="10">
        <f t="shared" si="10"/>
        <v>106.88436603672432</v>
      </c>
      <c r="J88" s="4"/>
    </row>
    <row r="89" spans="1:10" s="5" customFormat="1" ht="21.75" customHeight="1">
      <c r="A89" s="12" t="s">
        <v>80</v>
      </c>
      <c r="B89" s="9">
        <v>11.3</v>
      </c>
      <c r="C89" s="9">
        <v>11.3</v>
      </c>
      <c r="D89" s="58">
        <v>106.19782999999998</v>
      </c>
      <c r="E89" s="9">
        <f t="shared" si="11"/>
        <v>94.89782999999998</v>
      </c>
      <c r="F89" s="9">
        <f t="shared" si="9"/>
        <v>94.89782999999998</v>
      </c>
      <c r="G89" s="9">
        <f t="shared" si="12"/>
        <v>939.8038053097343</v>
      </c>
      <c r="H89" s="10">
        <f t="shared" si="10"/>
        <v>939.8038053097343</v>
      </c>
      <c r="J89" s="4"/>
    </row>
    <row r="90" spans="1:10" s="5" customFormat="1" ht="21.75" customHeight="1">
      <c r="A90" s="12" t="s">
        <v>81</v>
      </c>
      <c r="B90" s="9">
        <v>163.9</v>
      </c>
      <c r="C90" s="9">
        <v>163.9</v>
      </c>
      <c r="D90" s="58">
        <v>276.47470999999996</v>
      </c>
      <c r="E90" s="9">
        <f t="shared" si="11"/>
        <v>112.57470999999995</v>
      </c>
      <c r="F90" s="9">
        <f t="shared" si="9"/>
        <v>112.57470999999995</v>
      </c>
      <c r="G90" s="9">
        <f t="shared" si="12"/>
        <v>168.68499694935934</v>
      </c>
      <c r="H90" s="10">
        <f t="shared" si="10"/>
        <v>168.68499694935934</v>
      </c>
      <c r="J90" s="4"/>
    </row>
    <row r="91" spans="1:10" s="5" customFormat="1" ht="21.75" customHeight="1">
      <c r="A91" s="12" t="s">
        <v>82</v>
      </c>
      <c r="B91" s="9">
        <v>84</v>
      </c>
      <c r="C91" s="9">
        <v>84</v>
      </c>
      <c r="D91" s="58">
        <v>78.89125</v>
      </c>
      <c r="E91" s="9">
        <f t="shared" si="11"/>
        <v>-5.108750000000001</v>
      </c>
      <c r="F91" s="9">
        <f t="shared" si="9"/>
        <v>-5.108750000000001</v>
      </c>
      <c r="G91" s="9">
        <f t="shared" si="12"/>
        <v>93.91815476190476</v>
      </c>
      <c r="H91" s="10">
        <f t="shared" si="10"/>
        <v>93.91815476190476</v>
      </c>
      <c r="J91" s="4"/>
    </row>
    <row r="92" spans="1:10" s="5" customFormat="1" ht="21.75" customHeight="1">
      <c r="A92" s="12" t="s">
        <v>83</v>
      </c>
      <c r="B92" s="9">
        <v>2023.8</v>
      </c>
      <c r="C92" s="9">
        <v>2023.8</v>
      </c>
      <c r="D92" s="58">
        <v>2053.01121</v>
      </c>
      <c r="E92" s="9">
        <f t="shared" si="11"/>
        <v>29.211210000000165</v>
      </c>
      <c r="F92" s="9">
        <f t="shared" si="9"/>
        <v>29.211210000000165</v>
      </c>
      <c r="G92" s="9">
        <f t="shared" si="12"/>
        <v>101.44338422769049</v>
      </c>
      <c r="H92" s="10">
        <f t="shared" si="10"/>
        <v>101.44338422769049</v>
      </c>
      <c r="J92" s="4"/>
    </row>
    <row r="93" spans="1:10" s="5" customFormat="1" ht="21.75" customHeight="1">
      <c r="A93" s="12" t="s">
        <v>84</v>
      </c>
      <c r="B93" s="9">
        <v>889.5</v>
      </c>
      <c r="C93" s="9">
        <v>889.5</v>
      </c>
      <c r="D93" s="58">
        <v>1101.4841999999999</v>
      </c>
      <c r="E93" s="9">
        <f t="shared" si="11"/>
        <v>211.98419999999987</v>
      </c>
      <c r="F93" s="9">
        <f t="shared" si="9"/>
        <v>211.98419999999987</v>
      </c>
      <c r="G93" s="9">
        <f t="shared" si="12"/>
        <v>123.83183811129848</v>
      </c>
      <c r="H93" s="10">
        <f t="shared" si="10"/>
        <v>123.83183811129848</v>
      </c>
      <c r="J93" s="4"/>
    </row>
    <row r="94" spans="1:10" s="5" customFormat="1" ht="21.75" customHeight="1">
      <c r="A94" s="12" t="s">
        <v>85</v>
      </c>
      <c r="B94" s="9">
        <v>30</v>
      </c>
      <c r="C94" s="9">
        <v>30</v>
      </c>
      <c r="D94" s="58">
        <v>137.67522000000002</v>
      </c>
      <c r="E94" s="9">
        <f t="shared" si="11"/>
        <v>107.67522000000002</v>
      </c>
      <c r="F94" s="9">
        <f t="shared" si="9"/>
        <v>107.67522000000002</v>
      </c>
      <c r="G94" s="9">
        <f t="shared" si="12"/>
        <v>458.9174000000001</v>
      </c>
      <c r="H94" s="10">
        <f t="shared" si="10"/>
        <v>458.9174000000001</v>
      </c>
      <c r="J94" s="4"/>
    </row>
    <row r="95" spans="1:10" s="5" customFormat="1" ht="21.75" customHeight="1">
      <c r="A95" s="12" t="s">
        <v>86</v>
      </c>
      <c r="B95" s="9">
        <v>883.15</v>
      </c>
      <c r="C95" s="9">
        <v>883.15</v>
      </c>
      <c r="D95" s="58">
        <v>954.72679</v>
      </c>
      <c r="E95" s="9">
        <f t="shared" si="11"/>
        <v>71.57679000000007</v>
      </c>
      <c r="F95" s="9">
        <f t="shared" si="9"/>
        <v>71.57679000000007</v>
      </c>
      <c r="G95" s="9">
        <f t="shared" si="12"/>
        <v>108.10471494083677</v>
      </c>
      <c r="H95" s="10">
        <f t="shared" si="10"/>
        <v>108.10471494083677</v>
      </c>
      <c r="J95" s="4"/>
    </row>
    <row r="96" spans="1:10" s="5" customFormat="1" ht="21.75" customHeight="1">
      <c r="A96" s="11" t="s">
        <v>137</v>
      </c>
      <c r="B96" s="48">
        <f>B97+B98+B99+B100+B101+B102+B103+B104+B105</f>
        <v>37381.99600000001</v>
      </c>
      <c r="C96" s="48">
        <f>C97+C98+C99+C100+C101+C102+C103+C104+C105</f>
        <v>37381.99600000001</v>
      </c>
      <c r="D96" s="59">
        <f>D97+D98+D99+D100+D101+D102+D103+D104+D105</f>
        <v>30027.490299999994</v>
      </c>
      <c r="E96" s="48">
        <f t="shared" si="11"/>
        <v>-7354.505700000012</v>
      </c>
      <c r="F96" s="48">
        <f t="shared" si="9"/>
        <v>-7354.505700000012</v>
      </c>
      <c r="G96" s="48">
        <f t="shared" si="12"/>
        <v>80.32607541876573</v>
      </c>
      <c r="H96" s="75">
        <f t="shared" si="10"/>
        <v>80.32607541876573</v>
      </c>
      <c r="J96" s="4"/>
    </row>
    <row r="97" spans="1:10" s="5" customFormat="1" ht="21.75" customHeight="1">
      <c r="A97" s="12" t="s">
        <v>87</v>
      </c>
      <c r="B97" s="9">
        <v>26648.624</v>
      </c>
      <c r="C97" s="9">
        <v>26648.624</v>
      </c>
      <c r="D97" s="58">
        <v>22116.924189999994</v>
      </c>
      <c r="E97" s="9">
        <f t="shared" si="11"/>
        <v>-4531.6998100000055</v>
      </c>
      <c r="F97" s="9">
        <f t="shared" si="9"/>
        <v>-4531.6998100000055</v>
      </c>
      <c r="G97" s="9">
        <f t="shared" si="12"/>
        <v>82.99461987230559</v>
      </c>
      <c r="H97" s="10">
        <f t="shared" si="10"/>
        <v>82.99461987230559</v>
      </c>
      <c r="J97" s="4"/>
    </row>
    <row r="98" spans="1:10" s="5" customFormat="1" ht="21.75" customHeight="1">
      <c r="A98" s="12" t="s">
        <v>88</v>
      </c>
      <c r="B98" s="9">
        <v>202.9</v>
      </c>
      <c r="C98" s="9">
        <v>202.9</v>
      </c>
      <c r="D98" s="58">
        <v>130.51758</v>
      </c>
      <c r="E98" s="9">
        <f t="shared" si="11"/>
        <v>-72.38242</v>
      </c>
      <c r="F98" s="9">
        <f aca="true" t="shared" si="13" ref="F98:F117">D98-C98</f>
        <v>-72.38242</v>
      </c>
      <c r="G98" s="9">
        <f t="shared" si="12"/>
        <v>64.32606209955644</v>
      </c>
      <c r="H98" s="10">
        <f aca="true" t="shared" si="14" ref="H98:H117">D98/C98*100</f>
        <v>64.32606209955644</v>
      </c>
      <c r="J98" s="4"/>
    </row>
    <row r="99" spans="1:10" s="5" customFormat="1" ht="21.75" customHeight="1">
      <c r="A99" s="12" t="s">
        <v>89</v>
      </c>
      <c r="B99" s="9">
        <v>54.5</v>
      </c>
      <c r="C99" s="9">
        <v>54.5</v>
      </c>
      <c r="D99" s="58">
        <v>50.47837</v>
      </c>
      <c r="E99" s="9">
        <f t="shared" si="11"/>
        <v>-4.021630000000002</v>
      </c>
      <c r="F99" s="9">
        <f t="shared" si="13"/>
        <v>-4.021630000000002</v>
      </c>
      <c r="G99" s="9">
        <f t="shared" si="12"/>
        <v>92.6208623853211</v>
      </c>
      <c r="H99" s="10">
        <f t="shared" si="14"/>
        <v>92.6208623853211</v>
      </c>
      <c r="J99" s="4"/>
    </row>
    <row r="100" spans="1:10" s="5" customFormat="1" ht="21.75" customHeight="1">
      <c r="A100" s="12" t="s">
        <v>90</v>
      </c>
      <c r="B100" s="9">
        <v>456.8</v>
      </c>
      <c r="C100" s="9">
        <v>456.8</v>
      </c>
      <c r="D100" s="58">
        <v>369.86341</v>
      </c>
      <c r="E100" s="9">
        <f t="shared" si="11"/>
        <v>-86.93659000000002</v>
      </c>
      <c r="F100" s="9">
        <f t="shared" si="13"/>
        <v>-86.93659000000002</v>
      </c>
      <c r="G100" s="9">
        <f t="shared" si="12"/>
        <v>80.96834719789841</v>
      </c>
      <c r="H100" s="10">
        <f t="shared" si="14"/>
        <v>80.96834719789841</v>
      </c>
      <c r="J100" s="4"/>
    </row>
    <row r="101" spans="1:10" s="5" customFormat="1" ht="21.75" customHeight="1">
      <c r="A101" s="12" t="s">
        <v>91</v>
      </c>
      <c r="B101" s="9">
        <v>30.9</v>
      </c>
      <c r="C101" s="9">
        <v>30.9</v>
      </c>
      <c r="D101" s="58">
        <v>39.04039</v>
      </c>
      <c r="E101" s="9">
        <f t="shared" si="11"/>
        <v>8.140390000000004</v>
      </c>
      <c r="F101" s="9">
        <f t="shared" si="13"/>
        <v>8.140390000000004</v>
      </c>
      <c r="G101" s="9">
        <f t="shared" si="12"/>
        <v>126.34430420711975</v>
      </c>
      <c r="H101" s="10">
        <f t="shared" si="14"/>
        <v>126.34430420711975</v>
      </c>
      <c r="J101" s="4"/>
    </row>
    <row r="102" spans="1:10" s="5" customFormat="1" ht="21.75" customHeight="1">
      <c r="A102" s="12" t="s">
        <v>92</v>
      </c>
      <c r="B102" s="9">
        <v>180.3</v>
      </c>
      <c r="C102" s="9">
        <v>180.3</v>
      </c>
      <c r="D102" s="58">
        <v>118.93337</v>
      </c>
      <c r="E102" s="9">
        <f t="shared" si="11"/>
        <v>-61.366630000000015</v>
      </c>
      <c r="F102" s="9">
        <f t="shared" si="13"/>
        <v>-61.366630000000015</v>
      </c>
      <c r="G102" s="9">
        <f t="shared" si="12"/>
        <v>65.96415418746533</v>
      </c>
      <c r="H102" s="10">
        <f t="shared" si="14"/>
        <v>65.96415418746533</v>
      </c>
      <c r="J102" s="4"/>
    </row>
    <row r="103" spans="1:10" s="5" customFormat="1" ht="21.75" customHeight="1">
      <c r="A103" s="12" t="s">
        <v>93</v>
      </c>
      <c r="B103" s="9">
        <v>350.5</v>
      </c>
      <c r="C103" s="9">
        <v>350.5</v>
      </c>
      <c r="D103" s="58">
        <v>258.52146999999997</v>
      </c>
      <c r="E103" s="9">
        <f t="shared" si="11"/>
        <v>-91.97853000000003</v>
      </c>
      <c r="F103" s="9">
        <f t="shared" si="13"/>
        <v>-91.97853000000003</v>
      </c>
      <c r="G103" s="9">
        <f t="shared" si="12"/>
        <v>73.75790870185448</v>
      </c>
      <c r="H103" s="10">
        <f t="shared" si="14"/>
        <v>73.75790870185448</v>
      </c>
      <c r="J103" s="4"/>
    </row>
    <row r="104" spans="1:10" s="5" customFormat="1" ht="21.75" customHeight="1">
      <c r="A104" s="12" t="s">
        <v>94</v>
      </c>
      <c r="B104" s="9">
        <v>9331.072</v>
      </c>
      <c r="C104" s="9">
        <v>9331.072</v>
      </c>
      <c r="D104" s="58">
        <v>6872.620500000001</v>
      </c>
      <c r="E104" s="9">
        <f aca="true" t="shared" si="15" ref="E104:E117">D104-B104</f>
        <v>-2458.451499999999</v>
      </c>
      <c r="F104" s="9">
        <f t="shared" si="13"/>
        <v>-2458.451499999999</v>
      </c>
      <c r="G104" s="9">
        <f aca="true" t="shared" si="16" ref="G104:G117">D104/B104*100</f>
        <v>73.65306472825417</v>
      </c>
      <c r="H104" s="10">
        <f t="shared" si="14"/>
        <v>73.65306472825417</v>
      </c>
      <c r="J104" s="4"/>
    </row>
    <row r="105" spans="1:10" s="5" customFormat="1" ht="21.75" customHeight="1">
      <c r="A105" s="12" t="s">
        <v>95</v>
      </c>
      <c r="B105" s="9">
        <v>126.4</v>
      </c>
      <c r="C105" s="9">
        <v>126.4</v>
      </c>
      <c r="D105" s="58">
        <v>70.59101999999999</v>
      </c>
      <c r="E105" s="9">
        <f t="shared" si="15"/>
        <v>-55.80898000000002</v>
      </c>
      <c r="F105" s="9">
        <f t="shared" si="13"/>
        <v>-55.80898000000002</v>
      </c>
      <c r="G105" s="9">
        <f t="shared" si="16"/>
        <v>55.847325949367075</v>
      </c>
      <c r="H105" s="10">
        <f t="shared" si="14"/>
        <v>55.847325949367075</v>
      </c>
      <c r="J105" s="4"/>
    </row>
    <row r="106" spans="1:10" s="5" customFormat="1" ht="21.75" customHeight="1">
      <c r="A106" s="11" t="s">
        <v>138</v>
      </c>
      <c r="B106" s="48">
        <f>B107+B108+B109+B110+B111+B112+B113+B114+B115+B116+B117</f>
        <v>16621.052</v>
      </c>
      <c r="C106" s="48">
        <f>C107+C108+C109+C111+C110+C112+C113+C114+C115+C116+C117</f>
        <v>16621.052</v>
      </c>
      <c r="D106" s="59">
        <f>D107+D108+D109+D110+D111+D112+D113+D114+D115+D116+D117</f>
        <v>19746.64622</v>
      </c>
      <c r="E106" s="48">
        <f t="shared" si="15"/>
        <v>3125.594219999999</v>
      </c>
      <c r="F106" s="48">
        <f t="shared" si="13"/>
        <v>3125.594219999999</v>
      </c>
      <c r="G106" s="48">
        <f t="shared" si="16"/>
        <v>118.80503243717666</v>
      </c>
      <c r="H106" s="75">
        <f t="shared" si="14"/>
        <v>118.80503243717666</v>
      </c>
      <c r="J106" s="4"/>
    </row>
    <row r="107" spans="1:8" s="5" customFormat="1" ht="21.75" customHeight="1">
      <c r="A107" s="12" t="s">
        <v>96</v>
      </c>
      <c r="B107" s="9">
        <v>13779.552</v>
      </c>
      <c r="C107" s="9">
        <v>13779.552</v>
      </c>
      <c r="D107" s="58">
        <v>15406.00891</v>
      </c>
      <c r="E107" s="9">
        <f t="shared" si="15"/>
        <v>1626.4569100000008</v>
      </c>
      <c r="F107" s="9">
        <f t="shared" si="13"/>
        <v>1626.4569100000008</v>
      </c>
      <c r="G107" s="9">
        <f t="shared" si="16"/>
        <v>111.80340921098161</v>
      </c>
      <c r="H107" s="10">
        <f t="shared" si="14"/>
        <v>111.80340921098161</v>
      </c>
    </row>
    <row r="108" spans="1:8" s="5" customFormat="1" ht="21.75" customHeight="1">
      <c r="A108" s="12" t="s">
        <v>97</v>
      </c>
      <c r="B108" s="9">
        <v>420</v>
      </c>
      <c r="C108" s="9">
        <v>420</v>
      </c>
      <c r="D108" s="58">
        <v>657.22006</v>
      </c>
      <c r="E108" s="9">
        <f t="shared" si="15"/>
        <v>237.22006</v>
      </c>
      <c r="F108" s="9">
        <f t="shared" si="13"/>
        <v>237.22006</v>
      </c>
      <c r="G108" s="9">
        <f t="shared" si="16"/>
        <v>156.48096666666666</v>
      </c>
      <c r="H108" s="10">
        <f t="shared" si="14"/>
        <v>156.48096666666666</v>
      </c>
    </row>
    <row r="109" spans="1:8" s="5" customFormat="1" ht="21.75" customHeight="1">
      <c r="A109" s="12" t="s">
        <v>98</v>
      </c>
      <c r="B109" s="9">
        <v>136.8</v>
      </c>
      <c r="C109" s="9">
        <v>136.8</v>
      </c>
      <c r="D109" s="58">
        <v>181.92181</v>
      </c>
      <c r="E109" s="9">
        <f t="shared" si="15"/>
        <v>45.12180999999998</v>
      </c>
      <c r="F109" s="9">
        <f t="shared" si="13"/>
        <v>45.12180999999998</v>
      </c>
      <c r="G109" s="9">
        <f t="shared" si="16"/>
        <v>132.98377923976608</v>
      </c>
      <c r="H109" s="10">
        <f t="shared" si="14"/>
        <v>132.98377923976608</v>
      </c>
    </row>
    <row r="110" spans="1:8" s="5" customFormat="1" ht="21.75" customHeight="1">
      <c r="A110" s="12" t="s">
        <v>99</v>
      </c>
      <c r="B110" s="9">
        <v>135.6</v>
      </c>
      <c r="C110" s="9">
        <v>135.6</v>
      </c>
      <c r="D110" s="58">
        <v>179.00484999999998</v>
      </c>
      <c r="E110" s="9">
        <f t="shared" si="15"/>
        <v>43.40484999999998</v>
      </c>
      <c r="F110" s="9">
        <f t="shared" si="13"/>
        <v>43.40484999999998</v>
      </c>
      <c r="G110" s="9">
        <f t="shared" si="16"/>
        <v>132.00947640117994</v>
      </c>
      <c r="H110" s="10">
        <f t="shared" si="14"/>
        <v>132.00947640117994</v>
      </c>
    </row>
    <row r="111" spans="1:8" s="5" customFormat="1" ht="21.75" customHeight="1">
      <c r="A111" s="12" t="s">
        <v>100</v>
      </c>
      <c r="B111" s="9">
        <v>64.2</v>
      </c>
      <c r="C111" s="9">
        <v>64.2</v>
      </c>
      <c r="D111" s="58">
        <v>163.53409000000002</v>
      </c>
      <c r="E111" s="9">
        <f t="shared" si="15"/>
        <v>99.33409000000002</v>
      </c>
      <c r="F111" s="9">
        <f t="shared" si="13"/>
        <v>99.33409000000002</v>
      </c>
      <c r="G111" s="9">
        <f t="shared" si="16"/>
        <v>254.7259968847352</v>
      </c>
      <c r="H111" s="10">
        <f t="shared" si="14"/>
        <v>254.7259968847352</v>
      </c>
    </row>
    <row r="112" spans="1:8" s="5" customFormat="1" ht="21.75" customHeight="1">
      <c r="A112" s="12" t="s">
        <v>101</v>
      </c>
      <c r="B112" s="9">
        <v>137</v>
      </c>
      <c r="C112" s="9">
        <v>137</v>
      </c>
      <c r="D112" s="58">
        <v>249.78318000000002</v>
      </c>
      <c r="E112" s="9">
        <f t="shared" si="15"/>
        <v>112.78318000000002</v>
      </c>
      <c r="F112" s="9">
        <f t="shared" si="13"/>
        <v>112.78318000000002</v>
      </c>
      <c r="G112" s="9">
        <f t="shared" si="16"/>
        <v>182.3234890510949</v>
      </c>
      <c r="H112" s="10">
        <f t="shared" si="14"/>
        <v>182.3234890510949</v>
      </c>
    </row>
    <row r="113" spans="1:8" s="5" customFormat="1" ht="21.75" customHeight="1">
      <c r="A113" s="12" t="s">
        <v>102</v>
      </c>
      <c r="B113" s="9">
        <v>57.9</v>
      </c>
      <c r="C113" s="9">
        <v>57.9</v>
      </c>
      <c r="D113" s="58">
        <v>44.70346000000001</v>
      </c>
      <c r="E113" s="9">
        <f t="shared" si="15"/>
        <v>-13.196539999999992</v>
      </c>
      <c r="F113" s="9">
        <f t="shared" si="13"/>
        <v>-13.196539999999992</v>
      </c>
      <c r="G113" s="9">
        <f t="shared" si="16"/>
        <v>77.20804835924008</v>
      </c>
      <c r="H113" s="10">
        <f t="shared" si="14"/>
        <v>77.20804835924008</v>
      </c>
    </row>
    <row r="114" spans="1:8" s="5" customFormat="1" ht="21.75" customHeight="1">
      <c r="A114" s="12" t="s">
        <v>103</v>
      </c>
      <c r="B114" s="9">
        <v>148.3</v>
      </c>
      <c r="C114" s="9">
        <v>148.3</v>
      </c>
      <c r="D114" s="58">
        <v>197.9979</v>
      </c>
      <c r="E114" s="9">
        <f t="shared" si="15"/>
        <v>49.697899999999976</v>
      </c>
      <c r="F114" s="9">
        <f t="shared" si="13"/>
        <v>49.697899999999976</v>
      </c>
      <c r="G114" s="9">
        <f t="shared" si="16"/>
        <v>133.51173297370192</v>
      </c>
      <c r="H114" s="10">
        <f t="shared" si="14"/>
        <v>133.51173297370192</v>
      </c>
    </row>
    <row r="115" spans="1:8" s="5" customFormat="1" ht="21.75" customHeight="1">
      <c r="A115" s="12" t="s">
        <v>104</v>
      </c>
      <c r="B115" s="9">
        <v>107.2</v>
      </c>
      <c r="C115" s="9">
        <v>107.2</v>
      </c>
      <c r="D115" s="58">
        <v>109.58319999999999</v>
      </c>
      <c r="E115" s="9">
        <f t="shared" si="15"/>
        <v>2.383199999999988</v>
      </c>
      <c r="F115" s="9">
        <f t="shared" si="13"/>
        <v>2.383199999999988</v>
      </c>
      <c r="G115" s="9">
        <f t="shared" si="16"/>
        <v>102.22313432835819</v>
      </c>
      <c r="H115" s="10">
        <f t="shared" si="14"/>
        <v>102.22313432835819</v>
      </c>
    </row>
    <row r="116" spans="1:8" s="5" customFormat="1" ht="21.75" customHeight="1">
      <c r="A116" s="12" t="s">
        <v>105</v>
      </c>
      <c r="B116" s="9">
        <v>215.5</v>
      </c>
      <c r="C116" s="9">
        <v>215.5</v>
      </c>
      <c r="D116" s="58">
        <v>198.59063</v>
      </c>
      <c r="E116" s="9">
        <f t="shared" si="15"/>
        <v>-16.909369999999996</v>
      </c>
      <c r="F116" s="9">
        <f t="shared" si="13"/>
        <v>-16.909369999999996</v>
      </c>
      <c r="G116" s="9">
        <f t="shared" si="16"/>
        <v>92.15342459396751</v>
      </c>
      <c r="H116" s="10">
        <f t="shared" si="14"/>
        <v>92.15342459396751</v>
      </c>
    </row>
    <row r="117" spans="1:8" s="5" customFormat="1" ht="21.75" customHeight="1" thickBot="1">
      <c r="A117" s="19" t="s">
        <v>106</v>
      </c>
      <c r="B117" s="60">
        <v>1419</v>
      </c>
      <c r="C117" s="60">
        <v>1419</v>
      </c>
      <c r="D117" s="60">
        <v>2358.2981299999997</v>
      </c>
      <c r="E117" s="60">
        <f t="shared" si="15"/>
        <v>939.2981299999997</v>
      </c>
      <c r="F117" s="60">
        <f t="shared" si="13"/>
        <v>939.2981299999997</v>
      </c>
      <c r="G117" s="60">
        <f t="shared" si="16"/>
        <v>166.1943713883016</v>
      </c>
      <c r="H117" s="76">
        <f t="shared" si="14"/>
        <v>166.1943713883016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22"/>
      <c r="C120" s="22"/>
      <c r="D120" s="80"/>
      <c r="E120" s="22"/>
      <c r="F120" s="22"/>
      <c r="G120" s="22"/>
      <c r="H120" s="22"/>
    </row>
    <row r="121" spans="1:8" ht="18.75">
      <c r="A121" s="5"/>
      <c r="B121" s="22"/>
      <c r="C121" s="22"/>
      <c r="D121" s="22"/>
      <c r="E121" s="22"/>
      <c r="F121" s="22"/>
      <c r="G121" s="22"/>
      <c r="H121" s="22"/>
    </row>
    <row r="122" spans="1:8" ht="20.25">
      <c r="A122" s="5"/>
      <c r="B122" s="15"/>
      <c r="C122" s="18"/>
      <c r="D122" s="16"/>
      <c r="E122" s="16"/>
      <c r="F122" s="16"/>
      <c r="G122" s="16"/>
      <c r="H122" s="16"/>
    </row>
    <row r="123" spans="1:8" ht="20.25">
      <c r="A123" s="5"/>
      <c r="B123" s="15"/>
      <c r="C123" s="18"/>
      <c r="D123" s="16"/>
      <c r="E123" s="16"/>
      <c r="F123" s="16"/>
      <c r="G123" s="16"/>
      <c r="H123" s="16"/>
    </row>
    <row r="124" spans="1:8" ht="20.25">
      <c r="A124" s="5"/>
      <c r="B124" s="15"/>
      <c r="C124" s="18"/>
      <c r="D124" s="16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2017-07-18T11:51:49Z</cp:lastPrinted>
  <dcterms:created xsi:type="dcterms:W3CDTF">2013-03-04T06:21:25Z</dcterms:created>
  <dcterms:modified xsi:type="dcterms:W3CDTF">2018-04-23T14:15:33Z</dcterms:modified>
  <cp:category/>
  <cp:version/>
  <cp:contentType/>
  <cp:contentStatus/>
</cp:coreProperties>
</file>