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спубликанский" sheetId="4" r:id="rId1"/>
    <sheet name="Консолидированный" sheetId="11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Консолидированный!$A$1:$G$85</definedName>
    <definedName name="_xlnm.Print_Area" localSheetId="0">Республиканский!$A$1:$G$84</definedName>
  </definedNames>
  <calcPr calcId="144525"/>
</workbook>
</file>

<file path=xl/calcChain.xml><?xml version="1.0" encoding="utf-8"?>
<calcChain xmlns="http://schemas.openxmlformats.org/spreadsheetml/2006/main">
  <c r="G81" i="11" l="1"/>
  <c r="G79" i="11"/>
  <c r="G78" i="11"/>
  <c r="G77" i="11"/>
  <c r="G75" i="11"/>
  <c r="G74" i="11"/>
  <c r="G72" i="11"/>
  <c r="G70" i="11"/>
  <c r="G69" i="11"/>
  <c r="G68" i="11"/>
  <c r="G67" i="11"/>
  <c r="G66" i="11"/>
  <c r="G64" i="11"/>
  <c r="G62" i="11"/>
  <c r="G61" i="11"/>
  <c r="G60" i="11"/>
  <c r="G59" i="11"/>
  <c r="G57" i="11"/>
  <c r="G56" i="11"/>
  <c r="G55" i="11"/>
  <c r="G53" i="11"/>
  <c r="G52" i="11"/>
  <c r="G50" i="11"/>
  <c r="G49" i="11"/>
  <c r="G48" i="11"/>
  <c r="G47" i="11"/>
  <c r="G46" i="11"/>
  <c r="G45" i="11"/>
  <c r="G44" i="11"/>
  <c r="G43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8" i="11"/>
  <c r="G26" i="11"/>
  <c r="G25" i="11"/>
  <c r="G24" i="11"/>
  <c r="G23" i="11"/>
  <c r="G22" i="11"/>
  <c r="G19" i="11"/>
  <c r="G17" i="11"/>
  <c r="G16" i="11"/>
  <c r="G15" i="11"/>
  <c r="G14" i="11"/>
  <c r="G13" i="11"/>
  <c r="G12" i="11"/>
  <c r="G11" i="11"/>
  <c r="G10" i="11"/>
  <c r="G9" i="11"/>
  <c r="E85" i="11"/>
  <c r="E84" i="11"/>
  <c r="E81" i="11"/>
  <c r="E79" i="11"/>
  <c r="E78" i="11"/>
  <c r="E77" i="11"/>
  <c r="E75" i="11"/>
  <c r="E74" i="11"/>
  <c r="E73" i="11"/>
  <c r="E72" i="11"/>
  <c r="E70" i="11"/>
  <c r="E69" i="11"/>
  <c r="E68" i="11"/>
  <c r="E67" i="11"/>
  <c r="E66" i="11"/>
  <c r="E64" i="11"/>
  <c r="E63" i="11"/>
  <c r="E62" i="11"/>
  <c r="E61" i="11"/>
  <c r="E60" i="11"/>
  <c r="E59" i="11"/>
  <c r="E57" i="11"/>
  <c r="E56" i="11"/>
  <c r="E55" i="11"/>
  <c r="E53" i="11"/>
  <c r="E52" i="11"/>
  <c r="E51" i="11"/>
  <c r="E50" i="11"/>
  <c r="E49" i="11"/>
  <c r="E48" i="11"/>
  <c r="E47" i="11"/>
  <c r="E46" i="11"/>
  <c r="E44" i="11"/>
  <c r="E43" i="11"/>
  <c r="E41" i="11"/>
  <c r="E40" i="11"/>
  <c r="E39" i="11"/>
  <c r="E38" i="11"/>
  <c r="E36" i="11"/>
  <c r="E35" i="11"/>
  <c r="E34" i="11"/>
  <c r="E33" i="11"/>
  <c r="E32" i="11"/>
  <c r="E31" i="11"/>
  <c r="E30" i="11"/>
  <c r="E29" i="11"/>
  <c r="E28" i="11"/>
  <c r="E26" i="11"/>
  <c r="E25" i="11"/>
  <c r="E24" i="11"/>
  <c r="E23" i="11"/>
  <c r="E20" i="11"/>
  <c r="E19" i="11"/>
  <c r="E17" i="11"/>
  <c r="E16" i="11"/>
  <c r="E15" i="11"/>
  <c r="E14" i="11"/>
  <c r="E13" i="11"/>
  <c r="E12" i="11"/>
  <c r="E11" i="11"/>
  <c r="E10" i="11"/>
  <c r="E9" i="11"/>
  <c r="F58" i="11"/>
  <c r="F82" i="11"/>
  <c r="F80" i="11"/>
  <c r="F76" i="11"/>
  <c r="F71" i="11"/>
  <c r="G71" i="11" s="1"/>
  <c r="F65" i="11"/>
  <c r="F54" i="11"/>
  <c r="F45" i="11"/>
  <c r="F42" i="11"/>
  <c r="F37" i="11"/>
  <c r="F27" i="11"/>
  <c r="F21" i="11"/>
  <c r="D21" i="11"/>
  <c r="G21" i="11" s="1"/>
  <c r="C21" i="11"/>
  <c r="F18" i="11"/>
  <c r="F8" i="11"/>
  <c r="D82" i="11"/>
  <c r="E82" i="11" s="1"/>
  <c r="D80" i="11"/>
  <c r="E80" i="11" s="1"/>
  <c r="D76" i="11"/>
  <c r="E76" i="11" s="1"/>
  <c r="D71" i="11"/>
  <c r="D65" i="11"/>
  <c r="G65" i="11" s="1"/>
  <c r="D58" i="11"/>
  <c r="E58" i="11" s="1"/>
  <c r="D54" i="11"/>
  <c r="E54" i="11" s="1"/>
  <c r="D45" i="11"/>
  <c r="D42" i="11"/>
  <c r="G42" i="11" s="1"/>
  <c r="D37" i="11"/>
  <c r="D27" i="11"/>
  <c r="G27" i="11" s="1"/>
  <c r="D18" i="11"/>
  <c r="G18" i="11" s="1"/>
  <c r="D8" i="11"/>
  <c r="G8" i="11" s="1"/>
  <c r="C82" i="11"/>
  <c r="C80" i="11"/>
  <c r="C76" i="11"/>
  <c r="C71" i="11"/>
  <c r="E71" i="11" s="1"/>
  <c r="C65" i="11"/>
  <c r="C58" i="11"/>
  <c r="C54" i="11"/>
  <c r="C45" i="11"/>
  <c r="C42" i="11"/>
  <c r="C37" i="11"/>
  <c r="E37" i="11" s="1"/>
  <c r="C27" i="11"/>
  <c r="C18" i="11"/>
  <c r="E18" i="11" s="1"/>
  <c r="C8" i="11"/>
  <c r="G84" i="4"/>
  <c r="G83" i="4"/>
  <c r="G82" i="4"/>
  <c r="G80" i="4"/>
  <c r="G78" i="4"/>
  <c r="G77" i="4"/>
  <c r="G74" i="4"/>
  <c r="G73" i="4"/>
  <c r="G71" i="4"/>
  <c r="G69" i="4"/>
  <c r="G68" i="4"/>
  <c r="G67" i="4"/>
  <c r="G66" i="4"/>
  <c r="G65" i="4"/>
  <c r="G63" i="4"/>
  <c r="G62" i="4"/>
  <c r="G60" i="4"/>
  <c r="G59" i="4"/>
  <c r="G58" i="4"/>
  <c r="G56" i="4"/>
  <c r="G54" i="4"/>
  <c r="G52" i="4"/>
  <c r="G51" i="4"/>
  <c r="G49" i="4"/>
  <c r="G48" i="4"/>
  <c r="G47" i="4"/>
  <c r="G46" i="4"/>
  <c r="G45" i="4"/>
  <c r="G43" i="4"/>
  <c r="G42" i="4"/>
  <c r="G40" i="4"/>
  <c r="G38" i="4"/>
  <c r="G37" i="4"/>
  <c r="G35" i="4"/>
  <c r="G34" i="4"/>
  <c r="G33" i="4"/>
  <c r="G31" i="4"/>
  <c r="G30" i="4"/>
  <c r="G29" i="4"/>
  <c r="G27" i="4"/>
  <c r="G25" i="4"/>
  <c r="G23" i="4"/>
  <c r="G22" i="4"/>
  <c r="G19" i="4"/>
  <c r="G17" i="4"/>
  <c r="G15" i="4"/>
  <c r="G14" i="4"/>
  <c r="G13" i="4"/>
  <c r="G12" i="4"/>
  <c r="G11" i="4"/>
  <c r="G10" i="4"/>
  <c r="G9" i="4"/>
  <c r="E84" i="4"/>
  <c r="E83" i="4"/>
  <c r="E82" i="4"/>
  <c r="F81" i="4"/>
  <c r="D81" i="4"/>
  <c r="G81" i="4" s="1"/>
  <c r="C81" i="4"/>
  <c r="E81" i="4" s="1"/>
  <c r="E80" i="4"/>
  <c r="F79" i="4"/>
  <c r="D79" i="4"/>
  <c r="C79" i="4"/>
  <c r="E78" i="4"/>
  <c r="E77" i="4"/>
  <c r="E76" i="4"/>
  <c r="F75" i="4"/>
  <c r="D75" i="4"/>
  <c r="G75" i="4" s="1"/>
  <c r="C75" i="4"/>
  <c r="E75" i="4" s="1"/>
  <c r="E74" i="4"/>
  <c r="E73" i="4"/>
  <c r="E72" i="4"/>
  <c r="E71" i="4"/>
  <c r="F70" i="4"/>
  <c r="D70" i="4"/>
  <c r="E70" i="4" s="1"/>
  <c r="C70" i="4"/>
  <c r="E69" i="4"/>
  <c r="E68" i="4"/>
  <c r="E67" i="4"/>
  <c r="E66" i="4"/>
  <c r="E65" i="4"/>
  <c r="F64" i="4"/>
  <c r="E64" i="4"/>
  <c r="D64" i="4"/>
  <c r="G64" i="4" s="1"/>
  <c r="E63" i="4"/>
  <c r="E62" i="4"/>
  <c r="E60" i="4"/>
  <c r="E59" i="4"/>
  <c r="E58" i="4"/>
  <c r="F57" i="4"/>
  <c r="D57" i="4"/>
  <c r="E57" i="4" s="1"/>
  <c r="C57" i="4"/>
  <c r="E56" i="4"/>
  <c r="E54" i="4"/>
  <c r="F53" i="4"/>
  <c r="D53" i="4"/>
  <c r="G53" i="4" s="1"/>
  <c r="C53" i="4"/>
  <c r="E52" i="4"/>
  <c r="E51" i="4"/>
  <c r="E50" i="4"/>
  <c r="E49" i="4"/>
  <c r="E48" i="4"/>
  <c r="E47" i="4"/>
  <c r="E46" i="4"/>
  <c r="E45" i="4"/>
  <c r="F44" i="4"/>
  <c r="E44" i="4"/>
  <c r="D44" i="4"/>
  <c r="G44" i="4" s="1"/>
  <c r="E43" i="4"/>
  <c r="E42" i="4"/>
  <c r="F41" i="4"/>
  <c r="D41" i="4"/>
  <c r="C41" i="4"/>
  <c r="E41" i="4" s="1"/>
  <c r="E40" i="4"/>
  <c r="E39" i="4"/>
  <c r="E38" i="4"/>
  <c r="E37" i="4"/>
  <c r="F36" i="4"/>
  <c r="D36" i="4"/>
  <c r="E36" i="4" s="1"/>
  <c r="C36" i="4"/>
  <c r="E35" i="4"/>
  <c r="E34" i="4"/>
  <c r="E33" i="4"/>
  <c r="E32" i="4"/>
  <c r="E31" i="4"/>
  <c r="E30" i="4"/>
  <c r="E29" i="4"/>
  <c r="E28" i="4"/>
  <c r="E27" i="4"/>
  <c r="F26" i="4"/>
  <c r="E26" i="4"/>
  <c r="D26" i="4"/>
  <c r="G26" i="4" s="1"/>
  <c r="E25" i="4"/>
  <c r="E23" i="4"/>
  <c r="E22" i="4"/>
  <c r="F21" i="4"/>
  <c r="D21" i="4"/>
  <c r="G21" i="4" s="1"/>
  <c r="C21" i="4"/>
  <c r="E21" i="4" s="1"/>
  <c r="E20" i="4"/>
  <c r="E19" i="4"/>
  <c r="F18" i="4"/>
  <c r="D18" i="4"/>
  <c r="C18" i="4"/>
  <c r="E17" i="4"/>
  <c r="E16" i="4"/>
  <c r="E15" i="4"/>
  <c r="E14" i="4"/>
  <c r="E13" i="4"/>
  <c r="E12" i="4"/>
  <c r="E11" i="4"/>
  <c r="E10" i="4"/>
  <c r="E9" i="4"/>
  <c r="F8" i="4"/>
  <c r="D8" i="4"/>
  <c r="D7" i="4" s="1"/>
  <c r="E7" i="4" s="1"/>
  <c r="C8" i="4"/>
  <c r="C7" i="11" l="1"/>
  <c r="F7" i="11"/>
  <c r="E27" i="11"/>
  <c r="E45" i="11"/>
  <c r="G80" i="11"/>
  <c r="E8" i="11"/>
  <c r="E65" i="11"/>
  <c r="G54" i="11"/>
  <c r="G58" i="11"/>
  <c r="G76" i="11"/>
  <c r="E8" i="4"/>
  <c r="E18" i="4"/>
  <c r="G18" i="4"/>
  <c r="G41" i="4"/>
  <c r="G57" i="4"/>
  <c r="G70" i="4"/>
  <c r="G79" i="4"/>
  <c r="E21" i="11"/>
  <c r="E42" i="11"/>
  <c r="D7" i="11"/>
  <c r="F7" i="4"/>
  <c r="E79" i="4"/>
  <c r="G8" i="4"/>
  <c r="E53" i="4"/>
  <c r="G7" i="4"/>
  <c r="G36" i="4"/>
  <c r="E7" i="11" l="1"/>
  <c r="G7" i="11"/>
</calcChain>
</file>

<file path=xl/sharedStrings.xml><?xml version="1.0" encoding="utf-8"?>
<sst xmlns="http://schemas.openxmlformats.org/spreadsheetml/2006/main" count="338" uniqueCount="172">
  <si>
    <t>ИНФОРМАЦИЯ</t>
  </si>
  <si>
    <t>(по данным бухгалтерской отчетности)</t>
  </si>
  <si>
    <t xml:space="preserve"> </t>
  </si>
  <si>
    <t>Наименование показателей</t>
  </si>
  <si>
    <t xml:space="preserve"> тыс. рублей</t>
  </si>
  <si>
    <t>Темп роста к соответствующему периоду прошлого года, %</t>
  </si>
  <si>
    <t xml:space="preserve">об исполнении расходов республиканского бюджета Карачаево-Черкесской Республики </t>
  </si>
  <si>
    <t>Расходы бюджета - всего</t>
  </si>
  <si>
    <t>ОБЩЕГОСУДАРСТВЕННЫЕ ВОПРОСЫ</t>
  </si>
  <si>
    <t>РзПр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</si>
  <si>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</si>
  <si>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</si>
  <si>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</si>
  <si>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</si>
  <si>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</si>
  <si>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</si>
  <si>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</si>
  <si>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</si>
  <si>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</si>
  <si>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</si>
  <si>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</si>
  <si>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</si>
  <si>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</si>
  <si>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</si>
  <si>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</si>
  <si>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0304</t>
  </si>
  <si>
    <t>0309</t>
  </si>
  <si>
    <t>0310</t>
  </si>
  <si>
    <t>0314</t>
  </si>
  <si>
    <t>0400</t>
  </si>
  <si>
    <t>0401</t>
  </si>
  <si>
    <t>0402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</si>
  <si>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</si>
  <si>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</si>
  <si>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</si>
  <si>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</si>
  <si>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</si>
  <si>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</si>
  <si>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</si>
  <si>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</si>
  <si>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</si>
  <si>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</si>
  <si>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</si>
  <si>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</si>
  <si>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</si>
  <si>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</si>
  <si>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</si>
  <si>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</si>
  <si>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</si>
  <si>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</si>
  <si>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</si>
  <si>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</si>
  <si>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</si>
  <si>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</si>
  <si>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</si>
  <si>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</si>
  <si>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</si>
  <si>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</si>
  <si>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</si>
  <si>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</si>
  <si>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</si>
  <si>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</si>
  <si>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</si>
  <si>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</si>
  <si>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</si>
  <si>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</si>
  <si>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</si>
  <si>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</si>
  <si>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</si>
  <si>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</si>
  <si>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</si>
  <si>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</si>
  <si>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</si>
  <si>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</si>
  <si>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</si>
  <si>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</si>
  <si>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</si>
  <si>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</si>
  <si>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</si>
  <si>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</si>
  <si>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</si>
  <si>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</si>
  <si>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</si>
  <si>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</si>
  <si>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</si>
  <si>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</si>
  <si>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</si>
  <si>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 xml:space="preserve">об исполнении расходов консолидированного бюджета Карачаево-Черкесской Республики </t>
  </si>
  <si>
    <t>по разделам и подразделам классификации расходов бюджетов за 1 квартал 2018 года</t>
  </si>
  <si>
    <t>Фактически исполнено за 1 квартал 2018 года</t>
  </si>
  <si>
    <t>% исполнение годового плана за 1 квартал 2018 г.</t>
  </si>
  <si>
    <t>Фактически исполнено за 1 квартал 2017 года</t>
  </si>
  <si>
    <t>План на 2018 год по состоянию на 01.04.2018 г. по Отчету об исполнении консолидированного бюджета по форме № 0503317</t>
  </si>
  <si>
    <t>План на 2018 год по Закону Карачаево-Черкесской Республики от 25.12.2017 № 85-РЗ  (уточнен.на 01.04.18)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</si>
  <si>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</si>
  <si>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</si>
  <si>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</si>
  <si>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</si>
  <si>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</si>
  <si>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</si>
  <si>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Фундаментальные исследования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</si>
  <si>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</si>
  <si>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</si>
  <si>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</si>
  <si>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</si>
  <si>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</si>
  <si>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</si>
  <si>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</si>
  <si>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</si>
  <si>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</si>
  <si>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</si>
  <si>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</si>
  <si>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</si>
  <si>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Общеэкономические вопросы</t>
  </si>
  <si>
    <t xml:space="preserve">  Топливно-энергетический комплекс</t>
  </si>
  <si>
    <t xml:space="preserve">  Сельское хозяйство и рыболовство</t>
  </si>
  <si>
    <t xml:space="preserve">  Водное хозяйство</t>
  </si>
  <si>
    <t xml:space="preserve">  Лесное хозяйство</t>
  </si>
  <si>
    <t xml:space="preserve">  Транспорт</t>
  </si>
  <si>
    <t xml:space="preserve">  Дорожное хозяйство (дорожные фонды)</t>
  </si>
  <si>
    <t xml:space="preserve">  Связь и информатика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</si>
  <si>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</si>
  <si>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</si>
  <si>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</si>
  <si>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</si>
  <si>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</si>
  <si>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</si>
  <si>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</si>
  <si>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</si>
  <si>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</si>
  <si>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</si>
  <si>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</si>
  <si>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</si>
  <si>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Начальное профессиональное образование</t>
  </si>
  <si>
    <t xml:space="preserve">  Среднее профессиональное образование</t>
  </si>
  <si>
    <t xml:space="preserve">  Профессиональная подготовка, переподготовка и повышение квалификации</t>
  </si>
  <si>
    <t xml:space="preserve">  Высшее и послевузовское профессиональное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</si>
  <si>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</si>
  <si>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</si>
  <si>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</si>
  <si>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</si>
  <si>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</si>
  <si>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</si>
  <si>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</si>
  <si>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</si>
  <si>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</si>
  <si>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</si>
  <si>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Заготовка, переработка, хранение и обеспечение безопасности донорской крови и её компонентов</t>
  </si>
  <si>
    <t xml:space="preserve">  Другие вопросы в области здравоохранения</t>
  </si>
  <si>
    <t xml:space="preserve">  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</si>
  <si>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</si>
  <si>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</si>
  <si>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</si>
  <si>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</si>
  <si>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</si>
  <si>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</si>
  <si>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</si>
  <si>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</si>
  <si>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Спорт высших достижений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</si>
  <si>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</si>
  <si>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</si>
  <si>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</si>
  <si>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</si>
  <si>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</si>
  <si>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</si>
  <si>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</si>
  <si>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</si>
  <si>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</si>
  <si>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</si>
  <si>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</si>
  <si>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 xml:space="preserve">  Скорая медицинская помощь</t>
  </si>
  <si>
    <t xml:space="preserve"> 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</si>
</sst>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9" fillId="0" borderId="2">
      <alignment horizontal="left" wrapText="1" indent="2"/>
    </xf>
    <xf numFmtId="49" fontId="9" fillId="0" borderId="3">
      <alignment horizontal="center"/>
    </xf>
  </cellStyleXfs>
  <cellXfs count="32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10" fillId="0" borderId="2" xfId="2" applyNumberFormat="1" applyFont="1" applyProtection="1">
      <alignment horizontal="left" wrapText="1" indent="2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 applyProtection="1">
      <alignment horizontal="center" vertical="center"/>
    </xf>
    <xf numFmtId="49" fontId="10" fillId="0" borderId="1" xfId="3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 indent="2"/>
    </xf>
    <xf numFmtId="0" fontId="10" fillId="0" borderId="1" xfId="2" applyNumberFormat="1" applyFont="1" applyBorder="1" applyAlignment="1" applyProtection="1">
      <alignment horizontal="left" vertical="top" wrapText="1" indent="2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8" fillId="0" borderId="0" xfId="0" applyFont="1" applyAlignment="1"/>
  </cellXfs>
  <cellStyles count="4">
    <cellStyle name="xl103" xfId="3"/>
    <cellStyle name="xl9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84"/>
  <sheetViews>
    <sheetView topLeftCell="A6" zoomScaleSheetLayoutView="80" workbookViewId="0">
      <selection activeCell="A7" sqref="A7:XFD84"/>
    </sheetView>
  </sheetViews>
  <sheetFormatPr defaultColWidth="18.7109375" defaultRowHeight="15.75" x14ac:dyDescent="0.25"/>
  <cols>
    <col min="1" max="1" width="61.42578125" style="3" customWidth="1"/>
    <col min="2" max="2" width="10.140625" style="3" customWidth="1"/>
    <col min="3" max="4" width="14.7109375" style="4" customWidth="1"/>
    <col min="5" max="5" width="14.7109375" style="1" customWidth="1"/>
    <col min="6" max="6" width="14.5703125" style="1" customWidth="1"/>
    <col min="7" max="7" width="14.7109375" style="1" customWidth="1"/>
    <col min="8" max="253" width="9.140625" style="1" customWidth="1"/>
    <col min="254" max="254" width="89" style="1" customWidth="1"/>
    <col min="255" max="16384" width="18.7109375" style="1"/>
  </cols>
  <sheetData>
    <row r="1" spans="1:7" x14ac:dyDescent="0.25">
      <c r="A1" s="27" t="s">
        <v>0</v>
      </c>
      <c r="B1" s="27"/>
      <c r="C1" s="27"/>
      <c r="D1" s="27"/>
      <c r="E1" s="27"/>
      <c r="F1" s="28"/>
      <c r="G1" s="28"/>
    </row>
    <row r="2" spans="1:7" x14ac:dyDescent="0.25">
      <c r="A2" s="29" t="s">
        <v>6</v>
      </c>
      <c r="B2" s="29"/>
      <c r="C2" s="29"/>
      <c r="D2" s="29"/>
      <c r="E2" s="29"/>
      <c r="F2" s="28"/>
      <c r="G2" s="28"/>
    </row>
    <row r="3" spans="1:7" x14ac:dyDescent="0.25">
      <c r="A3" s="30" t="s">
        <v>88</v>
      </c>
      <c r="B3" s="30"/>
      <c r="C3" s="30"/>
      <c r="D3" s="30"/>
      <c r="E3" s="30"/>
      <c r="F3" s="28"/>
      <c r="G3" s="28"/>
    </row>
    <row r="4" spans="1:7" s="2" customFormat="1" ht="15.75" hidden="1" customHeight="1" x14ac:dyDescent="0.25">
      <c r="A4" s="26" t="s">
        <v>1</v>
      </c>
      <c r="B4" s="26"/>
      <c r="C4" s="26"/>
      <c r="D4" s="26"/>
    </row>
    <row r="5" spans="1:7" x14ac:dyDescent="0.25">
      <c r="A5" s="3" t="s">
        <v>2</v>
      </c>
      <c r="E5" s="4"/>
      <c r="G5" s="4" t="s">
        <v>4</v>
      </c>
    </row>
    <row r="6" spans="1:7" ht="138.75" customHeight="1" x14ac:dyDescent="0.25">
      <c r="A6" s="5" t="s">
        <v>3</v>
      </c>
      <c r="B6" s="7" t="s">
        <v>9</v>
      </c>
      <c r="C6" s="10" t="s">
        <v>93</v>
      </c>
      <c r="D6" s="6" t="s">
        <v>89</v>
      </c>
      <c r="E6" s="6" t="s">
        <v>90</v>
      </c>
      <c r="F6" s="6" t="s">
        <v>91</v>
      </c>
      <c r="G6" s="6" t="s">
        <v>5</v>
      </c>
    </row>
    <row r="7" spans="1:7" x14ac:dyDescent="0.25">
      <c r="A7" s="20" t="s">
        <v>7</v>
      </c>
      <c r="B7" s="8"/>
      <c r="C7" s="16">
        <v>24666049.300000001</v>
      </c>
      <c r="D7" s="16">
        <f t="shared" ref="D7" si="0">D8+D18+D21+D26+D36+D41+D44+D53+D57+D64+D70+D75+D79+D81</f>
        <v>5592307.1704500001</v>
      </c>
      <c r="E7" s="16">
        <f t="shared" ref="E7:E70" si="1">D7/C7*100</f>
        <v>22.672083001350362</v>
      </c>
      <c r="F7" s="16">
        <f t="shared" ref="F7" si="2">F8+F18+F21+F26+F36+F41+F44+F53+F57+F64+F70+F75+F79+F81</f>
        <v>4159964.2064399999</v>
      </c>
      <c r="G7" s="16">
        <f>D7/F7*100</f>
        <v>134.43161750749212</v>
      </c>
    </row>
    <row r="8" spans="1:7" s="9" customFormat="1" x14ac:dyDescent="0.25">
      <c r="A8" s="21" t="s">
        <v>8</v>
      </c>
      <c r="B8" s="18" t="s">
        <v>10</v>
      </c>
      <c r="C8" s="16">
        <f>SUM(C9:C17)</f>
        <v>1651908.7</v>
      </c>
      <c r="D8" s="16">
        <f>SUM(D9:D17)</f>
        <v>265756.92375999998</v>
      </c>
      <c r="E8" s="16">
        <f t="shared" si="1"/>
        <v>16.087869974896311</v>
      </c>
      <c r="F8" s="16">
        <f t="shared" ref="F8" si="3">SUM(F9:F17)</f>
        <v>126832.20639999998</v>
      </c>
      <c r="G8" s="16">
        <f t="shared" ref="G8:G71" si="4">D8/F8*100</f>
        <v>209.53425892620916</v>
      </c>
    </row>
    <row r="9" spans="1:7" ht="30" x14ac:dyDescent="0.25">
      <c r="A9" s="22" t="s">
        <v>94</v>
      </c>
      <c r="B9" s="19" t="s">
        <v>11</v>
      </c>
      <c r="C9" s="12">
        <v>1316.7</v>
      </c>
      <c r="D9" s="23">
        <v>218.17362</v>
      </c>
      <c r="E9" s="17">
        <f t="shared" si="1"/>
        <v>16.569728867623603</v>
      </c>
      <c r="F9" s="23">
        <v>696.72370999999998</v>
      </c>
      <c r="G9" s="17">
        <f t="shared" si="4"/>
        <v>31.314223539198917</v>
      </c>
    </row>
    <row r="10" spans="1:7" ht="45" x14ac:dyDescent="0.25">
      <c r="A10" s="22" t="s">
        <v>95</v>
      </c>
      <c r="B10" s="19" t="s">
        <v>12</v>
      </c>
      <c r="C10" s="12">
        <v>103616.5</v>
      </c>
      <c r="D10" s="23">
        <v>21850.65684</v>
      </c>
      <c r="E10" s="17">
        <f t="shared" si="1"/>
        <v>21.088008994706442</v>
      </c>
      <c r="F10" s="23">
        <v>19801.369489999997</v>
      </c>
      <c r="G10" s="17">
        <f t="shared" si="4"/>
        <v>110.34922029526759</v>
      </c>
    </row>
    <row r="11" spans="1:7" ht="45" x14ac:dyDescent="0.25">
      <c r="A11" s="22" t="s">
        <v>96</v>
      </c>
      <c r="B11" s="19" t="s">
        <v>13</v>
      </c>
      <c r="C11" s="12">
        <v>154708.9</v>
      </c>
      <c r="D11" s="23">
        <v>33184.502549999997</v>
      </c>
      <c r="E11" s="17">
        <f t="shared" si="1"/>
        <v>21.449640292187453</v>
      </c>
      <c r="F11" s="23">
        <v>31981.275160000001</v>
      </c>
      <c r="G11" s="17">
        <f t="shared" si="4"/>
        <v>103.76228710074986</v>
      </c>
    </row>
    <row r="12" spans="1:7" x14ac:dyDescent="0.25">
      <c r="A12" s="22" t="s">
        <v>97</v>
      </c>
      <c r="B12" s="19" t="s">
        <v>14</v>
      </c>
      <c r="C12" s="12">
        <v>50971.1</v>
      </c>
      <c r="D12" s="23">
        <v>9023.7224000000006</v>
      </c>
      <c r="E12" s="17">
        <f t="shared" si="1"/>
        <v>17.703605376379951</v>
      </c>
      <c r="F12" s="23">
        <v>6196.3566600000004</v>
      </c>
      <c r="G12" s="17">
        <f t="shared" si="4"/>
        <v>145.62948673132058</v>
      </c>
    </row>
    <row r="13" spans="1:7" ht="45" x14ac:dyDescent="0.25">
      <c r="A13" s="22" t="s">
        <v>98</v>
      </c>
      <c r="B13" s="19" t="s">
        <v>15</v>
      </c>
      <c r="C13" s="12">
        <v>80893.3</v>
      </c>
      <c r="D13" s="23">
        <v>16958.171340000001</v>
      </c>
      <c r="E13" s="17">
        <f t="shared" si="1"/>
        <v>20.963629052097023</v>
      </c>
      <c r="F13" s="23">
        <v>12445.9177</v>
      </c>
      <c r="G13" s="17">
        <f t="shared" si="4"/>
        <v>136.25488894242005</v>
      </c>
    </row>
    <row r="14" spans="1:7" x14ac:dyDescent="0.25">
      <c r="A14" s="22" t="s">
        <v>99</v>
      </c>
      <c r="B14" s="19" t="s">
        <v>16</v>
      </c>
      <c r="C14" s="12">
        <v>29064.799999999999</v>
      </c>
      <c r="D14" s="23">
        <v>4863.29529</v>
      </c>
      <c r="E14" s="17">
        <f t="shared" si="1"/>
        <v>16.732595063444442</v>
      </c>
      <c r="F14" s="23">
        <v>4496.6200799999997</v>
      </c>
      <c r="G14" s="17">
        <f t="shared" si="4"/>
        <v>108.15446276261792</v>
      </c>
    </row>
    <row r="15" spans="1:7" x14ac:dyDescent="0.25">
      <c r="A15" s="22" t="s">
        <v>100</v>
      </c>
      <c r="B15" s="19" t="s">
        <v>17</v>
      </c>
      <c r="C15" s="12">
        <v>28353.8</v>
      </c>
      <c r="D15" s="23">
        <v>9671.0493000000006</v>
      </c>
      <c r="E15" s="17">
        <f t="shared" si="1"/>
        <v>34.108476817922117</v>
      </c>
      <c r="F15" s="23">
        <v>6690.7160000000003</v>
      </c>
      <c r="G15" s="17">
        <f t="shared" si="4"/>
        <v>144.544310354826</v>
      </c>
    </row>
    <row r="16" spans="1:7" x14ac:dyDescent="0.25">
      <c r="A16" s="22" t="s">
        <v>101</v>
      </c>
      <c r="B16" s="19" t="s">
        <v>18</v>
      </c>
      <c r="C16" s="12">
        <v>20000</v>
      </c>
      <c r="D16" s="23">
        <v>0</v>
      </c>
      <c r="E16" s="17">
        <f t="shared" si="1"/>
        <v>0</v>
      </c>
      <c r="F16" s="23">
        <v>0</v>
      </c>
      <c r="G16" s="17">
        <v>0</v>
      </c>
    </row>
    <row r="17" spans="1:7" x14ac:dyDescent="0.25">
      <c r="A17" s="22" t="s">
        <v>102</v>
      </c>
      <c r="B17" s="19" t="s">
        <v>19</v>
      </c>
      <c r="C17" s="12">
        <v>1182983.6000000001</v>
      </c>
      <c r="D17" s="23">
        <v>169987.35241999998</v>
      </c>
      <c r="E17" s="17">
        <f t="shared" si="1"/>
        <v>14.369375232251738</v>
      </c>
      <c r="F17" s="23">
        <v>44523.227599999998</v>
      </c>
      <c r="G17" s="17">
        <f t="shared" si="4"/>
        <v>381.7947655259386</v>
      </c>
    </row>
    <row r="18" spans="1:7" s="9" customFormat="1" x14ac:dyDescent="0.25">
      <c r="A18" s="21" t="s">
        <v>103</v>
      </c>
      <c r="B18" s="18" t="s">
        <v>20</v>
      </c>
      <c r="C18" s="16">
        <f>SUM(C19:C20)</f>
        <v>10137</v>
      </c>
      <c r="D18" s="16">
        <f>SUM(D19:D20)</f>
        <v>2523.5749999999998</v>
      </c>
      <c r="E18" s="16">
        <f t="shared" si="1"/>
        <v>24.894692709874715</v>
      </c>
      <c r="F18" s="16">
        <f t="shared" ref="F18" si="5">SUM(F19:F20)</f>
        <v>2373.6</v>
      </c>
      <c r="G18" s="16">
        <f t="shared" si="4"/>
        <v>106.31846140883046</v>
      </c>
    </row>
    <row r="19" spans="1:7" x14ac:dyDescent="0.25">
      <c r="A19" s="22" t="s">
        <v>104</v>
      </c>
      <c r="B19" s="19" t="s">
        <v>21</v>
      </c>
      <c r="C19" s="12">
        <v>10094.299999999999</v>
      </c>
      <c r="D19" s="23">
        <v>2523.5749999999998</v>
      </c>
      <c r="E19" s="17">
        <f t="shared" si="1"/>
        <v>25</v>
      </c>
      <c r="F19" s="23">
        <v>2373.6</v>
      </c>
      <c r="G19" s="17">
        <f t="shared" si="4"/>
        <v>106.31846140883046</v>
      </c>
    </row>
    <row r="20" spans="1:7" x14ac:dyDescent="0.25">
      <c r="A20" s="22" t="s">
        <v>105</v>
      </c>
      <c r="B20" s="19" t="s">
        <v>22</v>
      </c>
      <c r="C20" s="12">
        <v>42.7</v>
      </c>
      <c r="D20" s="23">
        <v>0</v>
      </c>
      <c r="E20" s="17">
        <f t="shared" si="1"/>
        <v>0</v>
      </c>
      <c r="F20" s="23">
        <v>0</v>
      </c>
      <c r="G20" s="17">
        <v>0</v>
      </c>
    </row>
    <row r="21" spans="1:7" s="9" customFormat="1" ht="28.5" x14ac:dyDescent="0.25">
      <c r="A21" s="21" t="s">
        <v>106</v>
      </c>
      <c r="B21" s="18" t="s">
        <v>23</v>
      </c>
      <c r="C21" s="16">
        <f>SUM(C22:C25)</f>
        <v>177016.8</v>
      </c>
      <c r="D21" s="16">
        <f>SUM(D22:D25)</f>
        <v>31251.924679999996</v>
      </c>
      <c r="E21" s="16">
        <f t="shared" si="1"/>
        <v>17.654778913639834</v>
      </c>
      <c r="F21" s="16">
        <f t="shared" ref="F21" si="6">SUM(F22:F25)</f>
        <v>40404.805119999997</v>
      </c>
      <c r="G21" s="16">
        <f t="shared" si="4"/>
        <v>77.347049657048316</v>
      </c>
    </row>
    <row r="22" spans="1:7" x14ac:dyDescent="0.25">
      <c r="A22" s="22" t="s">
        <v>108</v>
      </c>
      <c r="B22" s="19" t="s">
        <v>25</v>
      </c>
      <c r="C22" s="12">
        <v>22151</v>
      </c>
      <c r="D22" s="23">
        <v>4106.9630999999999</v>
      </c>
      <c r="E22" s="17">
        <f t="shared" si="1"/>
        <v>18.540757076429959</v>
      </c>
      <c r="F22" s="23">
        <v>6496.2359999999999</v>
      </c>
      <c r="G22" s="17">
        <f t="shared" si="4"/>
        <v>63.220657316021153</v>
      </c>
    </row>
    <row r="23" spans="1:7" ht="30" x14ac:dyDescent="0.25">
      <c r="A23" s="22" t="s">
        <v>109</v>
      </c>
      <c r="B23" s="19" t="s">
        <v>26</v>
      </c>
      <c r="C23" s="12">
        <v>54505.8</v>
      </c>
      <c r="D23" s="23">
        <v>13520.66597</v>
      </c>
      <c r="E23" s="17">
        <f t="shared" si="1"/>
        <v>24.805921516609239</v>
      </c>
      <c r="F23" s="23">
        <v>8908.5691199999983</v>
      </c>
      <c r="G23" s="17">
        <f t="shared" si="4"/>
        <v>151.77146619029659</v>
      </c>
    </row>
    <row r="24" spans="1:7" x14ac:dyDescent="0.25">
      <c r="A24" s="22" t="s">
        <v>110</v>
      </c>
      <c r="B24" s="19" t="s">
        <v>27</v>
      </c>
      <c r="C24" s="17">
        <v>0</v>
      </c>
      <c r="D24" s="23">
        <v>0</v>
      </c>
      <c r="E24" s="17">
        <v>0</v>
      </c>
      <c r="F24" s="23">
        <v>0</v>
      </c>
      <c r="G24" s="17">
        <v>0</v>
      </c>
    </row>
    <row r="25" spans="1:7" ht="30" x14ac:dyDescent="0.25">
      <c r="A25" s="22" t="s">
        <v>111</v>
      </c>
      <c r="B25" s="19" t="s">
        <v>28</v>
      </c>
      <c r="C25" s="12">
        <v>100360</v>
      </c>
      <c r="D25" s="23">
        <v>13624.295609999999</v>
      </c>
      <c r="E25" s="17">
        <f t="shared" si="1"/>
        <v>13.575424083300119</v>
      </c>
      <c r="F25" s="23">
        <v>25000</v>
      </c>
      <c r="G25" s="17">
        <f t="shared" si="4"/>
        <v>54.497182439999989</v>
      </c>
    </row>
    <row r="26" spans="1:7" x14ac:dyDescent="0.25">
      <c r="A26" s="21" t="s">
        <v>112</v>
      </c>
      <c r="B26" s="18" t="s">
        <v>29</v>
      </c>
      <c r="C26" s="13">
        <v>4500385</v>
      </c>
      <c r="D26" s="13">
        <f>SUM(D27:D35)</f>
        <v>640948.07150000008</v>
      </c>
      <c r="E26" s="13">
        <f t="shared" si="1"/>
        <v>14.242071989396464</v>
      </c>
      <c r="F26" s="13">
        <f t="shared" ref="F26" si="7">SUM(F27:F35)</f>
        <v>481718.37757000007</v>
      </c>
      <c r="G26" s="13">
        <f t="shared" si="4"/>
        <v>133.05451926771505</v>
      </c>
    </row>
    <row r="27" spans="1:7" s="9" customFormat="1" x14ac:dyDescent="0.25">
      <c r="A27" s="22" t="s">
        <v>113</v>
      </c>
      <c r="B27" s="19" t="s">
        <v>30</v>
      </c>
      <c r="C27" s="12">
        <v>167735.20000000001</v>
      </c>
      <c r="D27" s="23">
        <v>16691.85153</v>
      </c>
      <c r="E27" s="17">
        <f t="shared" si="1"/>
        <v>9.9513110724522935</v>
      </c>
      <c r="F27" s="23">
        <v>14142.896339999999</v>
      </c>
      <c r="G27" s="17">
        <f t="shared" si="4"/>
        <v>118.02286553420358</v>
      </c>
    </row>
    <row r="28" spans="1:7" x14ac:dyDescent="0.25">
      <c r="A28" s="22" t="s">
        <v>114</v>
      </c>
      <c r="B28" s="19" t="s">
        <v>31</v>
      </c>
      <c r="C28" s="12">
        <v>1000</v>
      </c>
      <c r="D28" s="23">
        <v>270.46559999999999</v>
      </c>
      <c r="E28" s="17">
        <f t="shared" si="1"/>
        <v>27.046559999999996</v>
      </c>
      <c r="F28" s="23">
        <v>0</v>
      </c>
      <c r="G28" s="17">
        <v>0</v>
      </c>
    </row>
    <row r="29" spans="1:7" x14ac:dyDescent="0.25">
      <c r="A29" s="22" t="s">
        <v>115</v>
      </c>
      <c r="B29" s="19" t="s">
        <v>32</v>
      </c>
      <c r="C29" s="12">
        <v>1023097.1</v>
      </c>
      <c r="D29" s="23">
        <v>151167.84849999999</v>
      </c>
      <c r="E29" s="17">
        <f t="shared" si="1"/>
        <v>14.775513340815841</v>
      </c>
      <c r="F29" s="23">
        <v>234559.80781</v>
      </c>
      <c r="G29" s="17">
        <f t="shared" si="4"/>
        <v>64.447464342420574</v>
      </c>
    </row>
    <row r="30" spans="1:7" x14ac:dyDescent="0.25">
      <c r="A30" s="22" t="s">
        <v>116</v>
      </c>
      <c r="B30" s="19" t="s">
        <v>33</v>
      </c>
      <c r="C30" s="12">
        <v>289008.90000000002</v>
      </c>
      <c r="D30" s="23">
        <v>20833.94484</v>
      </c>
      <c r="E30" s="17">
        <f t="shared" si="1"/>
        <v>7.2087554535517757</v>
      </c>
      <c r="F30" s="23">
        <v>96839.723559999999</v>
      </c>
      <c r="G30" s="17">
        <f t="shared" si="4"/>
        <v>21.513841710929395</v>
      </c>
    </row>
    <row r="31" spans="1:7" x14ac:dyDescent="0.25">
      <c r="A31" s="22" t="s">
        <v>117</v>
      </c>
      <c r="B31" s="19" t="s">
        <v>34</v>
      </c>
      <c r="C31" s="12">
        <v>91014.1</v>
      </c>
      <c r="D31" s="23">
        <v>16872.731949999998</v>
      </c>
      <c r="E31" s="17">
        <f t="shared" si="1"/>
        <v>18.538591218283756</v>
      </c>
      <c r="F31" s="23">
        <v>12559.485650000001</v>
      </c>
      <c r="G31" s="17">
        <f t="shared" si="4"/>
        <v>134.34253933798632</v>
      </c>
    </row>
    <row r="32" spans="1:7" x14ac:dyDescent="0.25">
      <c r="A32" s="22" t="s">
        <v>118</v>
      </c>
      <c r="B32" s="19" t="s">
        <v>35</v>
      </c>
      <c r="C32" s="12">
        <v>138733.1</v>
      </c>
      <c r="D32" s="23">
        <v>13429.36853</v>
      </c>
      <c r="E32" s="17">
        <f t="shared" si="1"/>
        <v>9.680003207597899</v>
      </c>
      <c r="F32" s="23">
        <v>0</v>
      </c>
      <c r="G32" s="17">
        <v>0</v>
      </c>
    </row>
    <row r="33" spans="1:7" x14ac:dyDescent="0.25">
      <c r="A33" s="22" t="s">
        <v>119</v>
      </c>
      <c r="B33" s="19" t="s">
        <v>36</v>
      </c>
      <c r="C33" s="12">
        <v>1747210.5</v>
      </c>
      <c r="D33" s="23">
        <v>268001.42100999999</v>
      </c>
      <c r="E33" s="17">
        <f t="shared" si="1"/>
        <v>15.338816989137827</v>
      </c>
      <c r="F33" s="23">
        <v>114986.25701999999</v>
      </c>
      <c r="G33" s="17">
        <f t="shared" si="4"/>
        <v>233.07256706632819</v>
      </c>
    </row>
    <row r="34" spans="1:7" x14ac:dyDescent="0.25">
      <c r="A34" s="22" t="s">
        <v>120</v>
      </c>
      <c r="B34" s="19" t="s">
        <v>37</v>
      </c>
      <c r="C34" s="12">
        <v>36117.4</v>
      </c>
      <c r="D34" s="23">
        <v>8099.9109699999999</v>
      </c>
      <c r="E34" s="17">
        <f t="shared" si="1"/>
        <v>22.426617004546284</v>
      </c>
      <c r="F34" s="23">
        <v>3214.9</v>
      </c>
      <c r="G34" s="17">
        <f t="shared" si="4"/>
        <v>251.94907990917289</v>
      </c>
    </row>
    <row r="35" spans="1:7" x14ac:dyDescent="0.25">
      <c r="A35" s="22" t="s">
        <v>121</v>
      </c>
      <c r="B35" s="19" t="s">
        <v>38</v>
      </c>
      <c r="C35" s="12">
        <v>1006468.6</v>
      </c>
      <c r="D35" s="23">
        <v>145580.52856999999</v>
      </c>
      <c r="E35" s="17">
        <f t="shared" si="1"/>
        <v>14.464487870759207</v>
      </c>
      <c r="F35" s="23">
        <v>5415.3071900000004</v>
      </c>
      <c r="G35" s="17">
        <f t="shared" si="4"/>
        <v>2688.3152416326725</v>
      </c>
    </row>
    <row r="36" spans="1:7" x14ac:dyDescent="0.25">
      <c r="A36" s="21" t="s">
        <v>122</v>
      </c>
      <c r="B36" s="18" t="s">
        <v>39</v>
      </c>
      <c r="C36" s="13">
        <f>SUM(C37:C40)</f>
        <v>2216587.9000000004</v>
      </c>
      <c r="D36" s="13">
        <f t="shared" ref="D36" si="8">SUM(D37:D40)</f>
        <v>624473.4267200001</v>
      </c>
      <c r="E36" s="13">
        <f t="shared" si="1"/>
        <v>28.172734621532491</v>
      </c>
      <c r="F36" s="13">
        <f t="shared" ref="F36" si="9">SUM(F37:F40)</f>
        <v>138876.32209</v>
      </c>
      <c r="G36" s="13">
        <f t="shared" si="4"/>
        <v>449.66155304379731</v>
      </c>
    </row>
    <row r="37" spans="1:7" x14ac:dyDescent="0.25">
      <c r="A37" s="22" t="s">
        <v>123</v>
      </c>
      <c r="B37" s="19" t="s">
        <v>40</v>
      </c>
      <c r="C37" s="12">
        <v>1379048.6</v>
      </c>
      <c r="D37" s="23">
        <v>428413.07479000004</v>
      </c>
      <c r="E37" s="17">
        <f t="shared" si="1"/>
        <v>31.065843131996946</v>
      </c>
      <c r="F37" s="23">
        <v>51115.742850000002</v>
      </c>
      <c r="G37" s="17">
        <f t="shared" si="4"/>
        <v>838.12354257901586</v>
      </c>
    </row>
    <row r="38" spans="1:7" x14ac:dyDescent="0.25">
      <c r="A38" s="22" t="s">
        <v>124</v>
      </c>
      <c r="B38" s="19" t="s">
        <v>41</v>
      </c>
      <c r="C38" s="12">
        <v>674806.1</v>
      </c>
      <c r="D38" s="23">
        <v>183075.29978999999</v>
      </c>
      <c r="E38" s="17">
        <f t="shared" si="1"/>
        <v>27.130059996493806</v>
      </c>
      <c r="F38" s="23">
        <v>77962.36</v>
      </c>
      <c r="G38" s="17">
        <f t="shared" si="4"/>
        <v>234.82524103939389</v>
      </c>
    </row>
    <row r="39" spans="1:7" x14ac:dyDescent="0.25">
      <c r="A39" s="22" t="s">
        <v>125</v>
      </c>
      <c r="B39" s="19" t="s">
        <v>42</v>
      </c>
      <c r="C39" s="12">
        <v>101520.7</v>
      </c>
      <c r="D39" s="23">
        <v>0</v>
      </c>
      <c r="E39" s="17">
        <f t="shared" si="1"/>
        <v>0</v>
      </c>
      <c r="F39" s="23">
        <v>0</v>
      </c>
      <c r="G39" s="17">
        <v>0</v>
      </c>
    </row>
    <row r="40" spans="1:7" ht="30" x14ac:dyDescent="0.25">
      <c r="A40" s="22" t="s">
        <v>126</v>
      </c>
      <c r="B40" s="19" t="s">
        <v>43</v>
      </c>
      <c r="C40" s="12">
        <v>61212.5</v>
      </c>
      <c r="D40" s="23">
        <v>12985.05214</v>
      </c>
      <c r="E40" s="17">
        <f t="shared" si="1"/>
        <v>21.213072722074738</v>
      </c>
      <c r="F40" s="23">
        <v>9798.2192400000004</v>
      </c>
      <c r="G40" s="17">
        <f t="shared" si="4"/>
        <v>132.52461311531135</v>
      </c>
    </row>
    <row r="41" spans="1:7" x14ac:dyDescent="0.25">
      <c r="A41" s="21" t="s">
        <v>127</v>
      </c>
      <c r="B41" s="18" t="s">
        <v>44</v>
      </c>
      <c r="C41" s="13">
        <f>SUM(C42:C43)</f>
        <v>82995.399999999994</v>
      </c>
      <c r="D41" s="13">
        <f t="shared" ref="D41" si="10">SUM(D42:D43)</f>
        <v>4835.87003</v>
      </c>
      <c r="E41" s="13">
        <f t="shared" si="1"/>
        <v>5.8266723577451289</v>
      </c>
      <c r="F41" s="13">
        <f t="shared" ref="F41" si="11">SUM(F42:F43)</f>
        <v>4411.8236099999995</v>
      </c>
      <c r="G41" s="13">
        <f t="shared" si="4"/>
        <v>109.61159052322131</v>
      </c>
    </row>
    <row r="42" spans="1:7" s="9" customFormat="1" ht="30" x14ac:dyDescent="0.25">
      <c r="A42" s="22" t="s">
        <v>128</v>
      </c>
      <c r="B42" s="19" t="s">
        <v>45</v>
      </c>
      <c r="C42" s="12">
        <v>12252.2</v>
      </c>
      <c r="D42" s="23">
        <v>51</v>
      </c>
      <c r="E42" s="17">
        <f t="shared" si="1"/>
        <v>0.41625177519139417</v>
      </c>
      <c r="F42" s="23">
        <v>300</v>
      </c>
      <c r="G42" s="17">
        <f t="shared" si="4"/>
        <v>17</v>
      </c>
    </row>
    <row r="43" spans="1:7" x14ac:dyDescent="0.25">
      <c r="A43" s="22" t="s">
        <v>129</v>
      </c>
      <c r="B43" s="19" t="s">
        <v>46</v>
      </c>
      <c r="C43" s="14">
        <v>70743.199999999997</v>
      </c>
      <c r="D43" s="23">
        <v>4784.87003</v>
      </c>
      <c r="E43" s="17">
        <f t="shared" si="1"/>
        <v>6.7637172618711068</v>
      </c>
      <c r="F43" s="23">
        <v>4111.8236099999995</v>
      </c>
      <c r="G43" s="17">
        <f t="shared" si="4"/>
        <v>116.36856256098011</v>
      </c>
    </row>
    <row r="44" spans="1:7" x14ac:dyDescent="0.25">
      <c r="A44" s="21" t="s">
        <v>130</v>
      </c>
      <c r="B44" s="18" t="s">
        <v>47</v>
      </c>
      <c r="C44" s="15">
        <v>5809218.5999999996</v>
      </c>
      <c r="D44" s="15">
        <f t="shared" ref="D44" si="12">SUM(D45:D52)</f>
        <v>1505213.0373699998</v>
      </c>
      <c r="E44" s="15">
        <f t="shared" si="1"/>
        <v>25.910765991315937</v>
      </c>
      <c r="F44" s="15">
        <f t="shared" ref="F44" si="13">SUM(F45:F52)</f>
        <v>1331321.81299</v>
      </c>
      <c r="G44" s="15">
        <f t="shared" si="4"/>
        <v>113.06154700413565</v>
      </c>
    </row>
    <row r="45" spans="1:7" s="9" customFormat="1" x14ac:dyDescent="0.25">
      <c r="A45" s="22" t="s">
        <v>131</v>
      </c>
      <c r="B45" s="19" t="s">
        <v>48</v>
      </c>
      <c r="C45" s="14">
        <v>1414155</v>
      </c>
      <c r="D45" s="23">
        <v>334342.49383999995</v>
      </c>
      <c r="E45" s="17">
        <f t="shared" si="1"/>
        <v>23.642563498343531</v>
      </c>
      <c r="F45" s="23">
        <v>264392.47347999999</v>
      </c>
      <c r="G45" s="17">
        <f t="shared" si="4"/>
        <v>126.45688791337373</v>
      </c>
    </row>
    <row r="46" spans="1:7" x14ac:dyDescent="0.25">
      <c r="A46" s="22" t="s">
        <v>132</v>
      </c>
      <c r="B46" s="19" t="s">
        <v>49</v>
      </c>
      <c r="C46" s="14">
        <v>3696830.5</v>
      </c>
      <c r="D46" s="23">
        <v>1008692.49095</v>
      </c>
      <c r="E46" s="17">
        <f t="shared" si="1"/>
        <v>27.285332420569457</v>
      </c>
      <c r="F46" s="23">
        <v>903590.46428999992</v>
      </c>
      <c r="G46" s="17">
        <f t="shared" si="4"/>
        <v>111.63159980252608</v>
      </c>
    </row>
    <row r="47" spans="1:7" x14ac:dyDescent="0.25">
      <c r="A47" s="22" t="s">
        <v>133</v>
      </c>
      <c r="B47" s="19" t="s">
        <v>50</v>
      </c>
      <c r="C47" s="12">
        <v>71390</v>
      </c>
      <c r="D47" s="23">
        <v>15214.11671</v>
      </c>
      <c r="E47" s="17">
        <f t="shared" si="1"/>
        <v>21.311271480599526</v>
      </c>
      <c r="F47" s="23">
        <v>30855.01787</v>
      </c>
      <c r="G47" s="17">
        <f t="shared" si="4"/>
        <v>49.308403495667783</v>
      </c>
    </row>
    <row r="48" spans="1:7" x14ac:dyDescent="0.25">
      <c r="A48" s="22" t="s">
        <v>134</v>
      </c>
      <c r="B48" s="19" t="s">
        <v>51</v>
      </c>
      <c r="C48" s="12">
        <v>459341.8</v>
      </c>
      <c r="D48" s="23">
        <v>124646.74406</v>
      </c>
      <c r="E48" s="17">
        <f t="shared" si="1"/>
        <v>27.135946273559252</v>
      </c>
      <c r="F48" s="23">
        <v>103596.18150000001</v>
      </c>
      <c r="G48" s="17">
        <f t="shared" si="4"/>
        <v>120.31982478041432</v>
      </c>
    </row>
    <row r="49" spans="1:7" ht="30" x14ac:dyDescent="0.25">
      <c r="A49" s="22" t="s">
        <v>135</v>
      </c>
      <c r="B49" s="19" t="s">
        <v>52</v>
      </c>
      <c r="C49" s="12">
        <v>29737.200000000001</v>
      </c>
      <c r="D49" s="23">
        <v>6530.4139000000005</v>
      </c>
      <c r="E49" s="17">
        <f t="shared" si="1"/>
        <v>21.960419609109131</v>
      </c>
      <c r="F49" s="23">
        <v>5469.2785000000003</v>
      </c>
      <c r="G49" s="17">
        <f t="shared" si="4"/>
        <v>119.40174375834034</v>
      </c>
    </row>
    <row r="50" spans="1:7" x14ac:dyDescent="0.25">
      <c r="A50" s="22" t="s">
        <v>136</v>
      </c>
      <c r="B50" s="19" t="s">
        <v>53</v>
      </c>
      <c r="C50" s="12">
        <v>762.2</v>
      </c>
      <c r="D50" s="23">
        <v>-5.04</v>
      </c>
      <c r="E50" s="17">
        <f t="shared" si="1"/>
        <v>-0.66124376803988449</v>
      </c>
      <c r="F50" s="23">
        <v>0</v>
      </c>
      <c r="G50" s="17">
        <v>0</v>
      </c>
    </row>
    <row r="51" spans="1:7" x14ac:dyDescent="0.25">
      <c r="A51" s="22" t="s">
        <v>137</v>
      </c>
      <c r="B51" s="19" t="s">
        <v>54</v>
      </c>
      <c r="C51" s="12">
        <v>19633.099999999999</v>
      </c>
      <c r="D51" s="23">
        <v>2625.5051000000003</v>
      </c>
      <c r="E51" s="17">
        <f t="shared" si="1"/>
        <v>13.372850441346504</v>
      </c>
      <c r="F51" s="23">
        <v>116.402</v>
      </c>
      <c r="G51" s="17">
        <f t="shared" si="4"/>
        <v>2255.5498187316371</v>
      </c>
    </row>
    <row r="52" spans="1:7" x14ac:dyDescent="0.25">
      <c r="A52" s="22" t="s">
        <v>138</v>
      </c>
      <c r="B52" s="19" t="s">
        <v>55</v>
      </c>
      <c r="C52" s="12">
        <v>117368.7</v>
      </c>
      <c r="D52" s="23">
        <v>13166.312810000001</v>
      </c>
      <c r="E52" s="17">
        <f t="shared" si="1"/>
        <v>11.217908019770178</v>
      </c>
      <c r="F52" s="23">
        <v>23301.995350000001</v>
      </c>
      <c r="G52" s="17">
        <f t="shared" si="4"/>
        <v>56.50294153886697</v>
      </c>
    </row>
    <row r="53" spans="1:7" x14ac:dyDescent="0.25">
      <c r="A53" s="21" t="s">
        <v>139</v>
      </c>
      <c r="B53" s="18" t="s">
        <v>56</v>
      </c>
      <c r="C53" s="13">
        <f>SUM(C54:C56)</f>
        <v>458328.89999999997</v>
      </c>
      <c r="D53" s="13">
        <f t="shared" ref="D53" si="14">SUM(D54:D56)</f>
        <v>55168.565419999999</v>
      </c>
      <c r="E53" s="13">
        <f t="shared" si="1"/>
        <v>12.036894339414337</v>
      </c>
      <c r="F53" s="13">
        <f t="shared" ref="F53" si="15">SUM(F54:F56)</f>
        <v>52500.638250000004</v>
      </c>
      <c r="G53" s="13">
        <f t="shared" si="4"/>
        <v>105.0817042590906</v>
      </c>
    </row>
    <row r="54" spans="1:7" s="9" customFormat="1" x14ac:dyDescent="0.25">
      <c r="A54" s="22" t="s">
        <v>140</v>
      </c>
      <c r="B54" s="19" t="s">
        <v>57</v>
      </c>
      <c r="C54" s="12">
        <v>441165.3</v>
      </c>
      <c r="D54" s="23">
        <v>52531.19571</v>
      </c>
      <c r="E54" s="17">
        <f t="shared" si="1"/>
        <v>11.907372522272263</v>
      </c>
      <c r="F54" s="23">
        <v>50052.065920000001</v>
      </c>
      <c r="G54" s="17">
        <f t="shared" si="4"/>
        <v>104.95310182393366</v>
      </c>
    </row>
    <row r="55" spans="1:7" x14ac:dyDescent="0.25">
      <c r="A55" s="22" t="s">
        <v>141</v>
      </c>
      <c r="B55" s="19" t="s">
        <v>171</v>
      </c>
      <c r="C55" s="17">
        <v>0</v>
      </c>
      <c r="D55" s="23">
        <v>0</v>
      </c>
      <c r="E55" s="17">
        <v>0</v>
      </c>
      <c r="F55" s="23">
        <v>0</v>
      </c>
      <c r="G55" s="17">
        <v>0</v>
      </c>
    </row>
    <row r="56" spans="1:7" x14ac:dyDescent="0.25">
      <c r="A56" s="22" t="s">
        <v>142</v>
      </c>
      <c r="B56" s="19" t="s">
        <v>58</v>
      </c>
      <c r="C56" s="12">
        <v>17163.599999999999</v>
      </c>
      <c r="D56" s="23">
        <v>2637.3697099999999</v>
      </c>
      <c r="E56" s="17">
        <f t="shared" si="1"/>
        <v>15.366063704584121</v>
      </c>
      <c r="F56" s="23">
        <v>2448.57233</v>
      </c>
      <c r="G56" s="17">
        <f t="shared" si="4"/>
        <v>107.71050859665641</v>
      </c>
    </row>
    <row r="57" spans="1:7" x14ac:dyDescent="0.25">
      <c r="A57" s="21" t="s">
        <v>143</v>
      </c>
      <c r="B57" s="18" t="s">
        <v>59</v>
      </c>
      <c r="C57" s="13">
        <f>SUM(C58:C63)</f>
        <v>1684180.4</v>
      </c>
      <c r="D57" s="13">
        <f t="shared" ref="D57" si="16">SUM(D58:D63)</f>
        <v>461389.66122000001</v>
      </c>
      <c r="E57" s="13">
        <f t="shared" si="1"/>
        <v>27.395501171964714</v>
      </c>
      <c r="F57" s="13">
        <f t="shared" ref="F57" si="17">SUM(F58:F63)</f>
        <v>145862.53883</v>
      </c>
      <c r="G57" s="13">
        <f t="shared" si="4"/>
        <v>316.31813412883264</v>
      </c>
    </row>
    <row r="58" spans="1:7" x14ac:dyDescent="0.25">
      <c r="A58" s="22" t="s">
        <v>144</v>
      </c>
      <c r="B58" s="19" t="s">
        <v>60</v>
      </c>
      <c r="C58" s="12">
        <v>337426</v>
      </c>
      <c r="D58" s="23">
        <v>67196.973270000002</v>
      </c>
      <c r="E58" s="17">
        <f t="shared" si="1"/>
        <v>19.914580758447777</v>
      </c>
      <c r="F58" s="23">
        <v>47571.310680000002</v>
      </c>
      <c r="G58" s="17">
        <f t="shared" si="4"/>
        <v>141.25524882426888</v>
      </c>
    </row>
    <row r="59" spans="1:7" x14ac:dyDescent="0.25">
      <c r="A59" s="22" t="s">
        <v>145</v>
      </c>
      <c r="B59" s="19" t="s">
        <v>61</v>
      </c>
      <c r="C59" s="12">
        <v>208822.7</v>
      </c>
      <c r="D59" s="23">
        <v>63268.462319999999</v>
      </c>
      <c r="E59" s="17">
        <f t="shared" si="1"/>
        <v>30.297693842671315</v>
      </c>
      <c r="F59" s="23">
        <v>31149.991100000003</v>
      </c>
      <c r="G59" s="17">
        <f t="shared" si="4"/>
        <v>203.10908634577424</v>
      </c>
    </row>
    <row r="60" spans="1:7" x14ac:dyDescent="0.25">
      <c r="A60" s="22" t="s">
        <v>146</v>
      </c>
      <c r="B60" s="19" t="s">
        <v>62</v>
      </c>
      <c r="C60" s="12">
        <v>2799.7</v>
      </c>
      <c r="D60" s="23">
        <v>780.57</v>
      </c>
      <c r="E60" s="17">
        <f t="shared" si="1"/>
        <v>27.88048719505662</v>
      </c>
      <c r="F60" s="23">
        <v>521.58399999999995</v>
      </c>
      <c r="G60" s="17">
        <f t="shared" si="4"/>
        <v>149.65374704745545</v>
      </c>
    </row>
    <row r="61" spans="1:7" x14ac:dyDescent="0.25">
      <c r="A61" s="22" t="s">
        <v>170</v>
      </c>
      <c r="B61" s="19" t="s">
        <v>63</v>
      </c>
      <c r="C61" s="17">
        <v>0</v>
      </c>
      <c r="D61" s="23">
        <v>0</v>
      </c>
      <c r="E61" s="17">
        <v>0</v>
      </c>
      <c r="F61" s="24">
        <v>0</v>
      </c>
      <c r="G61" s="17">
        <v>0</v>
      </c>
    </row>
    <row r="62" spans="1:7" ht="30" x14ac:dyDescent="0.25">
      <c r="A62" s="22" t="s">
        <v>147</v>
      </c>
      <c r="B62" s="19" t="s">
        <v>64</v>
      </c>
      <c r="C62" s="12">
        <v>21662.6</v>
      </c>
      <c r="D62" s="23">
        <v>4898.9017999999996</v>
      </c>
      <c r="E62" s="17">
        <f t="shared" si="1"/>
        <v>22.61456057906253</v>
      </c>
      <c r="F62" s="23">
        <v>4839.6239999999998</v>
      </c>
      <c r="G62" s="17">
        <f t="shared" si="4"/>
        <v>101.22484308698361</v>
      </c>
    </row>
    <row r="63" spans="1:7" x14ac:dyDescent="0.25">
      <c r="A63" s="22" t="s">
        <v>148</v>
      </c>
      <c r="B63" s="19" t="s">
        <v>65</v>
      </c>
      <c r="C63" s="12">
        <v>1113469.3999999999</v>
      </c>
      <c r="D63" s="23">
        <v>325244.75383</v>
      </c>
      <c r="E63" s="17">
        <f t="shared" si="1"/>
        <v>29.210030722891894</v>
      </c>
      <c r="F63" s="23">
        <v>61780.029049999997</v>
      </c>
      <c r="G63" s="17">
        <f t="shared" si="4"/>
        <v>526.45613611928206</v>
      </c>
    </row>
    <row r="64" spans="1:7" x14ac:dyDescent="0.25">
      <c r="A64" s="21" t="s">
        <v>149</v>
      </c>
      <c r="B64" s="18" t="s">
        <v>66</v>
      </c>
      <c r="C64" s="13">
        <v>6030512.4000000004</v>
      </c>
      <c r="D64" s="13">
        <f t="shared" ref="D64" si="18">SUM(D65:D69)</f>
        <v>1528235.4317900003</v>
      </c>
      <c r="E64" s="13">
        <f t="shared" si="1"/>
        <v>25.341717758345052</v>
      </c>
      <c r="F64" s="13">
        <f t="shared" ref="F64" si="19">SUM(F65:F69)</f>
        <v>1502912.6122300001</v>
      </c>
      <c r="G64" s="13">
        <f t="shared" si="4"/>
        <v>101.68491629878775</v>
      </c>
    </row>
    <row r="65" spans="1:7" s="9" customFormat="1" x14ac:dyDescent="0.25">
      <c r="A65" s="22" t="s">
        <v>150</v>
      </c>
      <c r="B65" s="19" t="s">
        <v>67</v>
      </c>
      <c r="C65" s="12">
        <v>101639.4</v>
      </c>
      <c r="D65" s="23">
        <v>23822.073539999998</v>
      </c>
      <c r="E65" s="17">
        <f t="shared" si="1"/>
        <v>23.437833694413779</v>
      </c>
      <c r="F65" s="23">
        <v>30402.3112</v>
      </c>
      <c r="G65" s="17">
        <f t="shared" si="4"/>
        <v>78.356126885511244</v>
      </c>
    </row>
    <row r="66" spans="1:7" x14ac:dyDescent="0.25">
      <c r="A66" s="22" t="s">
        <v>151</v>
      </c>
      <c r="B66" s="19" t="s">
        <v>68</v>
      </c>
      <c r="C66" s="12">
        <v>241288.4</v>
      </c>
      <c r="D66" s="23">
        <v>76500.505540000013</v>
      </c>
      <c r="E66" s="17">
        <f t="shared" si="1"/>
        <v>31.705007592573871</v>
      </c>
      <c r="F66" s="23">
        <v>65873.120429999995</v>
      </c>
      <c r="G66" s="17">
        <f t="shared" si="4"/>
        <v>116.13311323439308</v>
      </c>
    </row>
    <row r="67" spans="1:7" x14ac:dyDescent="0.25">
      <c r="A67" s="22" t="s">
        <v>152</v>
      </c>
      <c r="B67" s="19" t="s">
        <v>69</v>
      </c>
      <c r="C67" s="12">
        <v>4194524.2</v>
      </c>
      <c r="D67" s="23">
        <v>1141247.2246400001</v>
      </c>
      <c r="E67" s="17">
        <f t="shared" si="1"/>
        <v>27.208025755102334</v>
      </c>
      <c r="F67" s="23">
        <v>1165007.5669100001</v>
      </c>
      <c r="G67" s="17">
        <f t="shared" si="4"/>
        <v>97.960498889031214</v>
      </c>
    </row>
    <row r="68" spans="1:7" x14ac:dyDescent="0.25">
      <c r="A68" s="22" t="s">
        <v>153</v>
      </c>
      <c r="B68" s="19" t="s">
        <v>70</v>
      </c>
      <c r="C68" s="12">
        <v>1419362.3</v>
      </c>
      <c r="D68" s="23">
        <v>277635.50081</v>
      </c>
      <c r="E68" s="17">
        <f t="shared" si="1"/>
        <v>19.56058018520007</v>
      </c>
      <c r="F68" s="23">
        <v>235698.21806000001</v>
      </c>
      <c r="G68" s="17">
        <f t="shared" si="4"/>
        <v>117.79278735969243</v>
      </c>
    </row>
    <row r="69" spans="1:7" x14ac:dyDescent="0.25">
      <c r="A69" s="22" t="s">
        <v>154</v>
      </c>
      <c r="B69" s="19" t="s">
        <v>71</v>
      </c>
      <c r="C69" s="12">
        <v>73698</v>
      </c>
      <c r="D69" s="23">
        <v>9030.1272599999993</v>
      </c>
      <c r="E69" s="17">
        <f t="shared" si="1"/>
        <v>12.252879671090124</v>
      </c>
      <c r="F69" s="23">
        <v>5931.39563</v>
      </c>
      <c r="G69" s="17">
        <f t="shared" si="4"/>
        <v>152.24287542593075</v>
      </c>
    </row>
    <row r="70" spans="1:7" x14ac:dyDescent="0.25">
      <c r="A70" s="21" t="s">
        <v>155</v>
      </c>
      <c r="B70" s="18" t="s">
        <v>72</v>
      </c>
      <c r="C70" s="13">
        <f>SUM(C71:C74)</f>
        <v>343157.80000000005</v>
      </c>
      <c r="D70" s="13">
        <f t="shared" ref="D70" si="20">SUM(D71:D74)</f>
        <v>60327.707490000001</v>
      </c>
      <c r="E70" s="13">
        <f t="shared" si="1"/>
        <v>17.580165011548623</v>
      </c>
      <c r="F70" s="13">
        <f t="shared" ref="F70" si="21">SUM(F71:F74)</f>
        <v>35916.206059999997</v>
      </c>
      <c r="G70" s="13">
        <f t="shared" si="4"/>
        <v>167.96792898787598</v>
      </c>
    </row>
    <row r="71" spans="1:7" s="9" customFormat="1" x14ac:dyDescent="0.25">
      <c r="A71" s="22" t="s">
        <v>156</v>
      </c>
      <c r="B71" s="19" t="s">
        <v>73</v>
      </c>
      <c r="C71" s="12">
        <v>103770.4</v>
      </c>
      <c r="D71" s="23">
        <v>26704.724460000001</v>
      </c>
      <c r="E71" s="17">
        <f t="shared" ref="E71:E84" si="22">D71/C71*100</f>
        <v>25.734433383700946</v>
      </c>
      <c r="F71" s="23">
        <v>5019.5235999999995</v>
      </c>
      <c r="G71" s="17">
        <f t="shared" si="4"/>
        <v>532.01711134498908</v>
      </c>
    </row>
    <row r="72" spans="1:7" x14ac:dyDescent="0.25">
      <c r="A72" s="22" t="s">
        <v>157</v>
      </c>
      <c r="B72" s="19" t="s">
        <v>74</v>
      </c>
      <c r="C72" s="12">
        <v>114778.8</v>
      </c>
      <c r="D72" s="23">
        <v>0</v>
      </c>
      <c r="E72" s="17">
        <f t="shared" si="22"/>
        <v>0</v>
      </c>
      <c r="F72" s="23">
        <v>0</v>
      </c>
      <c r="G72" s="17">
        <v>0</v>
      </c>
    </row>
    <row r="73" spans="1:7" x14ac:dyDescent="0.25">
      <c r="A73" s="22" t="s">
        <v>158</v>
      </c>
      <c r="B73" s="19" t="s">
        <v>75</v>
      </c>
      <c r="C73" s="12">
        <v>78166.600000000006</v>
      </c>
      <c r="D73" s="23">
        <v>19762.135120000003</v>
      </c>
      <c r="E73" s="17">
        <f t="shared" si="22"/>
        <v>25.282070756563545</v>
      </c>
      <c r="F73" s="23">
        <v>15036.13867</v>
      </c>
      <c r="G73" s="17">
        <f t="shared" ref="G73:G84" si="23">D73/F73*100</f>
        <v>131.43091822789103</v>
      </c>
    </row>
    <row r="74" spans="1:7" x14ac:dyDescent="0.25">
      <c r="A74" s="22" t="s">
        <v>159</v>
      </c>
      <c r="B74" s="19" t="s">
        <v>76</v>
      </c>
      <c r="C74" s="12">
        <v>46442</v>
      </c>
      <c r="D74" s="23">
        <v>13860.84791</v>
      </c>
      <c r="E74" s="17">
        <f t="shared" si="22"/>
        <v>29.8455017225787</v>
      </c>
      <c r="F74" s="23">
        <v>15860.54379</v>
      </c>
      <c r="G74" s="17">
        <f t="shared" si="23"/>
        <v>87.392009337909343</v>
      </c>
    </row>
    <row r="75" spans="1:7" x14ac:dyDescent="0.25">
      <c r="A75" s="21" t="s">
        <v>160</v>
      </c>
      <c r="B75" s="18" t="s">
        <v>77</v>
      </c>
      <c r="C75" s="13">
        <f>SUM(C76:C78)</f>
        <v>129103.80000000002</v>
      </c>
      <c r="D75" s="13">
        <f t="shared" ref="D75" si="24">SUM(D76:D78)</f>
        <v>27390.972109999999</v>
      </c>
      <c r="E75" s="13">
        <f t="shared" si="22"/>
        <v>21.216240040959285</v>
      </c>
      <c r="F75" s="13">
        <f t="shared" ref="F75" si="25">SUM(F76:F78)</f>
        <v>10077.74602</v>
      </c>
      <c r="G75" s="13">
        <f t="shared" si="23"/>
        <v>271.79661062742275</v>
      </c>
    </row>
    <row r="76" spans="1:7" x14ac:dyDescent="0.25">
      <c r="A76" s="22" t="s">
        <v>161</v>
      </c>
      <c r="B76" s="19" t="s">
        <v>78</v>
      </c>
      <c r="C76" s="12">
        <v>63055.8</v>
      </c>
      <c r="D76" s="23">
        <v>14922.327429999999</v>
      </c>
      <c r="E76" s="17">
        <f t="shared" si="22"/>
        <v>23.665273345195839</v>
      </c>
      <c r="F76" s="23">
        <v>0</v>
      </c>
      <c r="G76" s="17">
        <v>0</v>
      </c>
    </row>
    <row r="77" spans="1:7" x14ac:dyDescent="0.25">
      <c r="A77" s="22" t="s">
        <v>162</v>
      </c>
      <c r="B77" s="19" t="s">
        <v>79</v>
      </c>
      <c r="C77" s="12">
        <v>45164.4</v>
      </c>
      <c r="D77" s="23">
        <v>10923.92374</v>
      </c>
      <c r="E77" s="17">
        <f t="shared" si="22"/>
        <v>24.18702283214213</v>
      </c>
      <c r="F77" s="23">
        <v>9140.5460000000003</v>
      </c>
      <c r="G77" s="17">
        <f t="shared" si="23"/>
        <v>119.51062595166636</v>
      </c>
    </row>
    <row r="78" spans="1:7" x14ac:dyDescent="0.25">
      <c r="A78" s="22" t="s">
        <v>163</v>
      </c>
      <c r="B78" s="19" t="s">
        <v>80</v>
      </c>
      <c r="C78" s="12">
        <v>20883.599999999999</v>
      </c>
      <c r="D78" s="23">
        <v>1544.7209399999999</v>
      </c>
      <c r="E78" s="17">
        <f t="shared" si="22"/>
        <v>7.3968134804344086</v>
      </c>
      <c r="F78" s="23">
        <v>937.20001999999999</v>
      </c>
      <c r="G78" s="17">
        <f t="shared" si="23"/>
        <v>164.82297343527586</v>
      </c>
    </row>
    <row r="79" spans="1:7" ht="28.5" x14ac:dyDescent="0.25">
      <c r="A79" s="21" t="s">
        <v>164</v>
      </c>
      <c r="B79" s="18" t="s">
        <v>81</v>
      </c>
      <c r="C79" s="13">
        <f>C80</f>
        <v>260910.3</v>
      </c>
      <c r="D79" s="13">
        <f t="shared" ref="D79" si="26">D80</f>
        <v>47634.76036</v>
      </c>
      <c r="E79" s="13">
        <f t="shared" si="22"/>
        <v>18.257140618825705</v>
      </c>
      <c r="F79" s="13">
        <f t="shared" ref="F79" si="27">F80</f>
        <v>40088.807270000005</v>
      </c>
      <c r="G79" s="13">
        <f t="shared" si="23"/>
        <v>118.82309203957516</v>
      </c>
    </row>
    <row r="80" spans="1:7" s="9" customFormat="1" ht="30" x14ac:dyDescent="0.25">
      <c r="A80" s="22" t="s">
        <v>165</v>
      </c>
      <c r="B80" s="19" t="s">
        <v>82</v>
      </c>
      <c r="C80" s="12">
        <v>260910.3</v>
      </c>
      <c r="D80" s="23">
        <v>47634.76036</v>
      </c>
      <c r="E80" s="17">
        <f t="shared" si="22"/>
        <v>18.257140618825705</v>
      </c>
      <c r="F80" s="23">
        <v>40088.807270000005</v>
      </c>
      <c r="G80" s="17">
        <f t="shared" si="23"/>
        <v>118.82309203957516</v>
      </c>
    </row>
    <row r="81" spans="1:7" ht="57" x14ac:dyDescent="0.25">
      <c r="A81" s="21" t="s">
        <v>166</v>
      </c>
      <c r="B81" s="18" t="s">
        <v>83</v>
      </c>
      <c r="C81" s="13">
        <f>SUM(C82:C84)</f>
        <v>1311607.3999999999</v>
      </c>
      <c r="D81" s="13">
        <f t="shared" ref="D81" si="28">SUM(D82:D84)</f>
        <v>337157.24300000002</v>
      </c>
      <c r="E81" s="13">
        <f t="shared" si="22"/>
        <v>25.705652697598385</v>
      </c>
      <c r="F81" s="13">
        <f t="shared" ref="F81" si="29">SUM(F82:F84)</f>
        <v>246666.71000000002</v>
      </c>
      <c r="G81" s="13">
        <f t="shared" si="23"/>
        <v>136.68534477149348</v>
      </c>
    </row>
    <row r="82" spans="1:7" s="9" customFormat="1" ht="45" x14ac:dyDescent="0.25">
      <c r="A82" s="22" t="s">
        <v>167</v>
      </c>
      <c r="B82" s="19" t="s">
        <v>84</v>
      </c>
      <c r="C82" s="12">
        <v>741859.9</v>
      </c>
      <c r="D82" s="23">
        <v>188964.785</v>
      </c>
      <c r="E82" s="17">
        <f t="shared" si="22"/>
        <v>25.471761581937507</v>
      </c>
      <c r="F82" s="23">
        <v>156832.42000000001</v>
      </c>
      <c r="G82" s="17">
        <f t="shared" si="23"/>
        <v>120.48834354529502</v>
      </c>
    </row>
    <row r="83" spans="1:7" x14ac:dyDescent="0.25">
      <c r="A83" s="22" t="s">
        <v>168</v>
      </c>
      <c r="B83" s="19" t="s">
        <v>85</v>
      </c>
      <c r="C83" s="12">
        <v>220095.1</v>
      </c>
      <c r="D83" s="23">
        <v>72215.588000000003</v>
      </c>
      <c r="E83" s="17">
        <f t="shared" si="22"/>
        <v>32.811083935989487</v>
      </c>
      <c r="F83" s="23">
        <v>9845.7999999999993</v>
      </c>
      <c r="G83" s="17">
        <f t="shared" si="23"/>
        <v>733.46592455666382</v>
      </c>
    </row>
    <row r="84" spans="1:7" x14ac:dyDescent="0.25">
      <c r="A84" s="22" t="s">
        <v>169</v>
      </c>
      <c r="B84" s="19" t="s">
        <v>86</v>
      </c>
      <c r="C84" s="12">
        <v>349652.4</v>
      </c>
      <c r="D84" s="23">
        <v>75976.87</v>
      </c>
      <c r="E84" s="17">
        <f t="shared" si="22"/>
        <v>21.729257399634605</v>
      </c>
      <c r="F84" s="23">
        <v>79988.490000000005</v>
      </c>
      <c r="G84" s="17">
        <f t="shared" si="23"/>
        <v>94.984753431399923</v>
      </c>
    </row>
  </sheetData>
  <mergeCells count="4">
    <mergeCell ref="A4:D4"/>
    <mergeCell ref="A1:G1"/>
    <mergeCell ref="A2:G2"/>
    <mergeCell ref="A3:G3"/>
  </mergeCells>
  <phoneticPr fontId="7" type="noConversion"/>
  <pageMargins left="0.17" right="0.17" top="0.17" bottom="0.16" header="0.17" footer="0.16"/>
  <pageSetup paperSize="9" scale="69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85"/>
  <sheetViews>
    <sheetView tabSelected="1" zoomScale="75" zoomScaleNormal="75" zoomScaleSheetLayoutView="80" workbookViewId="0">
      <selection activeCell="A7" sqref="A7:XFD85"/>
    </sheetView>
  </sheetViews>
  <sheetFormatPr defaultColWidth="18.7109375" defaultRowHeight="15.75" x14ac:dyDescent="0.25"/>
  <cols>
    <col min="1" max="1" width="60.7109375" style="3" customWidth="1"/>
    <col min="2" max="2" width="9" style="3" customWidth="1"/>
    <col min="3" max="3" width="17.7109375" style="4" customWidth="1"/>
    <col min="4" max="4" width="15.7109375" style="4" customWidth="1"/>
    <col min="5" max="5" width="14.7109375" style="1" customWidth="1"/>
    <col min="6" max="6" width="15.85546875" style="1" customWidth="1"/>
    <col min="7" max="7" width="14.7109375" style="1" customWidth="1"/>
    <col min="8" max="253" width="9.140625" style="1" customWidth="1"/>
    <col min="254" max="254" width="89" style="1" customWidth="1"/>
    <col min="255" max="16384" width="18.7109375" style="1"/>
  </cols>
  <sheetData>
    <row r="1" spans="1:7" x14ac:dyDescent="0.25">
      <c r="A1" s="27" t="s">
        <v>0</v>
      </c>
      <c r="B1" s="27"/>
      <c r="C1" s="27"/>
      <c r="D1" s="27"/>
      <c r="E1" s="27"/>
      <c r="F1" s="28"/>
      <c r="G1" s="28"/>
    </row>
    <row r="2" spans="1:7" x14ac:dyDescent="0.25">
      <c r="A2" s="29" t="s">
        <v>87</v>
      </c>
      <c r="B2" s="29"/>
      <c r="C2" s="29"/>
      <c r="D2" s="29"/>
      <c r="E2" s="29"/>
      <c r="F2" s="28"/>
      <c r="G2" s="28"/>
    </row>
    <row r="3" spans="1:7" x14ac:dyDescent="0.25">
      <c r="A3" s="30" t="s">
        <v>88</v>
      </c>
      <c r="B3" s="30"/>
      <c r="C3" s="30"/>
      <c r="D3" s="30"/>
      <c r="E3" s="30"/>
      <c r="F3" s="31"/>
      <c r="G3" s="31"/>
    </row>
    <row r="4" spans="1:7" s="2" customFormat="1" ht="15.75" hidden="1" customHeight="1" x14ac:dyDescent="0.25">
      <c r="A4" s="26" t="s">
        <v>1</v>
      </c>
      <c r="B4" s="26"/>
      <c r="C4" s="26"/>
      <c r="D4" s="26"/>
    </row>
    <row r="5" spans="1:7" x14ac:dyDescent="0.25">
      <c r="A5" s="3" t="s">
        <v>2</v>
      </c>
      <c r="E5" s="4"/>
      <c r="G5" s="4" t="s">
        <v>4</v>
      </c>
    </row>
    <row r="6" spans="1:7" ht="128.25" customHeight="1" x14ac:dyDescent="0.25">
      <c r="A6" s="5" t="s">
        <v>3</v>
      </c>
      <c r="B6" s="7" t="s">
        <v>9</v>
      </c>
      <c r="C6" s="6" t="s">
        <v>92</v>
      </c>
      <c r="D6" s="6" t="s">
        <v>89</v>
      </c>
      <c r="E6" s="6" t="s">
        <v>90</v>
      </c>
      <c r="F6" s="6" t="s">
        <v>91</v>
      </c>
      <c r="G6" s="6" t="s">
        <v>5</v>
      </c>
    </row>
    <row r="7" spans="1:7" s="9" customFormat="1" x14ac:dyDescent="0.25">
      <c r="A7" s="20" t="s">
        <v>7</v>
      </c>
      <c r="B7" s="8"/>
      <c r="C7" s="16">
        <f>C8+C18+C21+C27+C37+C42+C45+C54+C58+C65+C71+C76+C80+C82</f>
        <v>27078851.032799996</v>
      </c>
      <c r="D7" s="16">
        <f>D8+D18+D21+D27+D37+D42+D45+D54+D58+D65+D71+D76+D80+D82</f>
        <v>5996501.2378599998</v>
      </c>
      <c r="E7" s="16">
        <f>D7/C7*100</f>
        <v>22.144592584805665</v>
      </c>
      <c r="F7" s="16">
        <f>F8+F18+F21+F27+F37+F42+F45+F54+F58+F65+F71+F76+F80+F82</f>
        <v>4533619.0454799999</v>
      </c>
      <c r="G7" s="16">
        <f>D7/F7*100</f>
        <v>132.26742647992197</v>
      </c>
    </row>
    <row r="8" spans="1:7" s="9" customFormat="1" x14ac:dyDescent="0.25">
      <c r="A8" s="21" t="s">
        <v>8</v>
      </c>
      <c r="B8" s="18" t="s">
        <v>10</v>
      </c>
      <c r="C8" s="16">
        <f>SUM(C9:C17)</f>
        <v>2476292.3395800004</v>
      </c>
      <c r="D8" s="16">
        <f>SUM(D9:D17)</f>
        <v>411920.15700000001</v>
      </c>
      <c r="E8" s="16">
        <f t="shared" ref="E8:E71" si="0">D8/C8*100</f>
        <v>16.634552811719519</v>
      </c>
      <c r="F8" s="16">
        <f t="shared" ref="F8" si="1">SUM(F9:F17)</f>
        <v>271553.22871</v>
      </c>
      <c r="G8" s="16">
        <f t="shared" ref="G8:G71" si="2">D8/F8*100</f>
        <v>151.69039195623122</v>
      </c>
    </row>
    <row r="9" spans="1:7" ht="30" x14ac:dyDescent="0.25">
      <c r="A9" s="22" t="s">
        <v>94</v>
      </c>
      <c r="B9" s="19" t="s">
        <v>11</v>
      </c>
      <c r="C9" s="23">
        <v>21581.895690000001</v>
      </c>
      <c r="D9" s="23">
        <v>4539.6593400000002</v>
      </c>
      <c r="E9" s="17">
        <f t="shared" si="0"/>
        <v>21.034571778156899</v>
      </c>
      <c r="F9" s="23">
        <v>5657.8794500000004</v>
      </c>
      <c r="G9" s="17">
        <f t="shared" si="2"/>
        <v>80.236056284302776</v>
      </c>
    </row>
    <row r="10" spans="1:7" ht="45" x14ac:dyDescent="0.25">
      <c r="A10" s="22" t="s">
        <v>95</v>
      </c>
      <c r="B10" s="19" t="s">
        <v>12</v>
      </c>
      <c r="C10" s="23">
        <v>132976.66800000001</v>
      </c>
      <c r="D10" s="23">
        <v>27268.670050000001</v>
      </c>
      <c r="E10" s="17">
        <f t="shared" si="0"/>
        <v>20.506356836975339</v>
      </c>
      <c r="F10" s="23">
        <v>26148.023350000003</v>
      </c>
      <c r="G10" s="17">
        <f t="shared" si="2"/>
        <v>104.28577978916329</v>
      </c>
    </row>
    <row r="11" spans="1:7" ht="45" x14ac:dyDescent="0.25">
      <c r="A11" s="22" t="s">
        <v>96</v>
      </c>
      <c r="B11" s="19" t="s">
        <v>13</v>
      </c>
      <c r="C11" s="23">
        <v>593303.72542999999</v>
      </c>
      <c r="D11" s="23">
        <v>127463.63468999999</v>
      </c>
      <c r="E11" s="17">
        <f t="shared" si="0"/>
        <v>21.483707117736376</v>
      </c>
      <c r="F11" s="23">
        <v>123514.95998</v>
      </c>
      <c r="G11" s="17">
        <f t="shared" si="2"/>
        <v>103.19692020354407</v>
      </c>
    </row>
    <row r="12" spans="1:7" x14ac:dyDescent="0.25">
      <c r="A12" s="22" t="s">
        <v>97</v>
      </c>
      <c r="B12" s="19" t="s">
        <v>14</v>
      </c>
      <c r="C12" s="23">
        <v>50971.1</v>
      </c>
      <c r="D12" s="23">
        <v>9023.7224000000006</v>
      </c>
      <c r="E12" s="17">
        <f t="shared" si="0"/>
        <v>17.703605376379951</v>
      </c>
      <c r="F12" s="23">
        <v>6196.3566600000004</v>
      </c>
      <c r="G12" s="17">
        <f t="shared" si="2"/>
        <v>145.62948673132058</v>
      </c>
    </row>
    <row r="13" spans="1:7" ht="45" x14ac:dyDescent="0.25">
      <c r="A13" s="22" t="s">
        <v>98</v>
      </c>
      <c r="B13" s="19" t="s">
        <v>15</v>
      </c>
      <c r="C13" s="23">
        <v>176010.68281</v>
      </c>
      <c r="D13" s="23">
        <v>34393.452509999996</v>
      </c>
      <c r="E13" s="17">
        <f t="shared" si="0"/>
        <v>19.540548312699315</v>
      </c>
      <c r="F13" s="23">
        <v>30936.2562</v>
      </c>
      <c r="G13" s="17">
        <f t="shared" si="2"/>
        <v>111.17522523620681</v>
      </c>
    </row>
    <row r="14" spans="1:7" x14ac:dyDescent="0.25">
      <c r="A14" s="22" t="s">
        <v>99</v>
      </c>
      <c r="B14" s="19" t="s">
        <v>16</v>
      </c>
      <c r="C14" s="23">
        <v>33528.806710000004</v>
      </c>
      <c r="D14" s="23">
        <v>4863.29529</v>
      </c>
      <c r="E14" s="17">
        <f t="shared" si="0"/>
        <v>14.504826646722016</v>
      </c>
      <c r="F14" s="23">
        <v>4496.6200799999997</v>
      </c>
      <c r="G14" s="17">
        <f t="shared" si="2"/>
        <v>108.15446276261792</v>
      </c>
    </row>
    <row r="15" spans="1:7" x14ac:dyDescent="0.25">
      <c r="A15" s="22" t="s">
        <v>100</v>
      </c>
      <c r="B15" s="19" t="s">
        <v>17</v>
      </c>
      <c r="C15" s="23">
        <v>28353.8</v>
      </c>
      <c r="D15" s="23">
        <v>9671.0493000000006</v>
      </c>
      <c r="E15" s="17">
        <f t="shared" si="0"/>
        <v>34.108476817922117</v>
      </c>
      <c r="F15" s="23">
        <v>6690.7160000000003</v>
      </c>
      <c r="G15" s="17">
        <f t="shared" si="2"/>
        <v>144.544310354826</v>
      </c>
    </row>
    <row r="16" spans="1:7" x14ac:dyDescent="0.25">
      <c r="A16" s="22" t="s">
        <v>101</v>
      </c>
      <c r="B16" s="19" t="s">
        <v>18</v>
      </c>
      <c r="C16" s="23">
        <v>31580.695</v>
      </c>
      <c r="D16" s="23">
        <v>0</v>
      </c>
      <c r="E16" s="17">
        <f t="shared" si="0"/>
        <v>0</v>
      </c>
      <c r="F16" s="23">
        <v>10</v>
      </c>
      <c r="G16" s="17">
        <f t="shared" si="2"/>
        <v>0</v>
      </c>
    </row>
    <row r="17" spans="1:7" x14ac:dyDescent="0.25">
      <c r="A17" s="22" t="s">
        <v>102</v>
      </c>
      <c r="B17" s="19" t="s">
        <v>19</v>
      </c>
      <c r="C17" s="23">
        <v>1407984.96594</v>
      </c>
      <c r="D17" s="23">
        <v>194696.67341999998</v>
      </c>
      <c r="E17" s="17">
        <f t="shared" si="0"/>
        <v>13.82803638744938</v>
      </c>
      <c r="F17" s="23">
        <v>67902.416989999998</v>
      </c>
      <c r="G17" s="17">
        <f t="shared" si="2"/>
        <v>286.73010777903971</v>
      </c>
    </row>
    <row r="18" spans="1:7" s="9" customFormat="1" x14ac:dyDescent="0.25">
      <c r="A18" s="21" t="s">
        <v>103</v>
      </c>
      <c r="B18" s="18" t="s">
        <v>20</v>
      </c>
      <c r="C18" s="16">
        <f>SUM(C19:C20)</f>
        <v>10144.050000000001</v>
      </c>
      <c r="D18" s="16">
        <f>SUM(D19:D20)</f>
        <v>2013.0793999999999</v>
      </c>
      <c r="E18" s="16">
        <f t="shared" si="0"/>
        <v>19.844927814827408</v>
      </c>
      <c r="F18" s="16">
        <f t="shared" ref="F18" si="3">SUM(F19:F20)</f>
        <v>1843.05618</v>
      </c>
      <c r="G18" s="16">
        <f t="shared" si="2"/>
        <v>109.22506985109916</v>
      </c>
    </row>
    <row r="19" spans="1:7" x14ac:dyDescent="0.25">
      <c r="A19" s="22" t="s">
        <v>104</v>
      </c>
      <c r="B19" s="19" t="s">
        <v>21</v>
      </c>
      <c r="C19" s="23">
        <v>10101.35</v>
      </c>
      <c r="D19" s="23">
        <v>2013.0793999999999</v>
      </c>
      <c r="E19" s="17">
        <f t="shared" si="0"/>
        <v>19.928815455359924</v>
      </c>
      <c r="F19" s="23">
        <v>1843.05618</v>
      </c>
      <c r="G19" s="17">
        <f t="shared" si="2"/>
        <v>109.22506985109916</v>
      </c>
    </row>
    <row r="20" spans="1:7" x14ac:dyDescent="0.25">
      <c r="A20" s="22" t="s">
        <v>105</v>
      </c>
      <c r="B20" s="19" t="s">
        <v>22</v>
      </c>
      <c r="C20" s="23">
        <v>42.7</v>
      </c>
      <c r="D20" s="23">
        <v>0</v>
      </c>
      <c r="E20" s="17">
        <f t="shared" si="0"/>
        <v>0</v>
      </c>
      <c r="F20" s="23">
        <v>0</v>
      </c>
      <c r="G20" s="17">
        <v>0</v>
      </c>
    </row>
    <row r="21" spans="1:7" s="9" customFormat="1" ht="28.5" x14ac:dyDescent="0.25">
      <c r="A21" s="21" t="s">
        <v>106</v>
      </c>
      <c r="B21" s="18" t="s">
        <v>23</v>
      </c>
      <c r="C21" s="16">
        <f>SUM(C22:C26)</f>
        <v>203778.171</v>
      </c>
      <c r="D21" s="16">
        <f t="shared" ref="D21" si="4">SUM(D22:D26)</f>
        <v>37524.415970000002</v>
      </c>
      <c r="E21" s="16">
        <f t="shared" si="0"/>
        <v>18.414345258796143</v>
      </c>
      <c r="F21" s="16">
        <f t="shared" ref="F21" si="5">SUM(F22:F26)</f>
        <v>49225.895499999999</v>
      </c>
      <c r="G21" s="16">
        <f t="shared" si="2"/>
        <v>76.229016433027624</v>
      </c>
    </row>
    <row r="22" spans="1:7" x14ac:dyDescent="0.25">
      <c r="A22" s="11" t="s">
        <v>107</v>
      </c>
      <c r="B22" s="19" t="s">
        <v>24</v>
      </c>
      <c r="C22" s="17">
        <v>0</v>
      </c>
      <c r="D22" s="17">
        <v>0</v>
      </c>
      <c r="E22" s="17">
        <v>0</v>
      </c>
      <c r="F22" s="23">
        <v>3.02</v>
      </c>
      <c r="G22" s="17">
        <f t="shared" si="2"/>
        <v>0</v>
      </c>
    </row>
    <row r="23" spans="1:7" x14ac:dyDescent="0.25">
      <c r="A23" s="22" t="s">
        <v>108</v>
      </c>
      <c r="B23" s="19" t="s">
        <v>25</v>
      </c>
      <c r="C23" s="23">
        <v>22151</v>
      </c>
      <c r="D23" s="23">
        <v>4106.9630999999999</v>
      </c>
      <c r="E23" s="17">
        <f t="shared" si="0"/>
        <v>18.540757076429959</v>
      </c>
      <c r="F23" s="23">
        <v>6496.2359999999999</v>
      </c>
      <c r="G23" s="17">
        <f t="shared" si="2"/>
        <v>63.220657316021153</v>
      </c>
    </row>
    <row r="24" spans="1:7" ht="30" x14ac:dyDescent="0.25">
      <c r="A24" s="22" t="s">
        <v>109</v>
      </c>
      <c r="B24" s="19" t="s">
        <v>26</v>
      </c>
      <c r="C24" s="23">
        <v>80277.467000000004</v>
      </c>
      <c r="D24" s="23">
        <v>19677.957260000003</v>
      </c>
      <c r="E24" s="17">
        <f t="shared" si="0"/>
        <v>24.512429197597879</v>
      </c>
      <c r="F24" s="23">
        <v>17716.639500000001</v>
      </c>
      <c r="G24" s="17">
        <f t="shared" si="2"/>
        <v>111.07048410619859</v>
      </c>
    </row>
    <row r="25" spans="1:7" x14ac:dyDescent="0.25">
      <c r="A25" s="22" t="s">
        <v>110</v>
      </c>
      <c r="B25" s="19" t="s">
        <v>27</v>
      </c>
      <c r="C25" s="23">
        <v>261</v>
      </c>
      <c r="D25" s="23">
        <v>0</v>
      </c>
      <c r="E25" s="17">
        <f t="shared" si="0"/>
        <v>0</v>
      </c>
      <c r="F25" s="23">
        <v>10</v>
      </c>
      <c r="G25" s="17">
        <f t="shared" si="2"/>
        <v>0</v>
      </c>
    </row>
    <row r="26" spans="1:7" ht="30" x14ac:dyDescent="0.25">
      <c r="A26" s="22" t="s">
        <v>111</v>
      </c>
      <c r="B26" s="19" t="s">
        <v>28</v>
      </c>
      <c r="C26" s="23">
        <v>101088.704</v>
      </c>
      <c r="D26" s="23">
        <v>13739.49561</v>
      </c>
      <c r="E26" s="17">
        <f t="shared" si="0"/>
        <v>13.591524142994258</v>
      </c>
      <c r="F26" s="23">
        <v>25000</v>
      </c>
      <c r="G26" s="17">
        <f t="shared" si="2"/>
        <v>54.957982439999995</v>
      </c>
    </row>
    <row r="27" spans="1:7" s="9" customFormat="1" x14ac:dyDescent="0.25">
      <c r="A27" s="21" t="s">
        <v>112</v>
      </c>
      <c r="B27" s="18" t="s">
        <v>29</v>
      </c>
      <c r="C27" s="13">
        <f>SUM(C28:C36)</f>
        <v>4809232.0773499999</v>
      </c>
      <c r="D27" s="13">
        <f>SUM(D28:D36)</f>
        <v>718444.83926000004</v>
      </c>
      <c r="E27" s="13">
        <f t="shared" si="0"/>
        <v>14.93886815409998</v>
      </c>
      <c r="F27" s="13">
        <f t="shared" ref="F27" si="6">SUM(F28:F36)</f>
        <v>537015.57284000004</v>
      </c>
      <c r="G27" s="13">
        <f t="shared" si="2"/>
        <v>133.78473094560621</v>
      </c>
    </row>
    <row r="28" spans="1:7" x14ac:dyDescent="0.25">
      <c r="A28" s="22" t="s">
        <v>113</v>
      </c>
      <c r="B28" s="19" t="s">
        <v>30</v>
      </c>
      <c r="C28" s="23">
        <v>168068.50003999998</v>
      </c>
      <c r="D28" s="23">
        <v>15742.28117</v>
      </c>
      <c r="E28" s="17">
        <f t="shared" si="0"/>
        <v>9.3665863420292119</v>
      </c>
      <c r="F28" s="23">
        <v>14137.58884</v>
      </c>
      <c r="G28" s="17">
        <f t="shared" si="2"/>
        <v>111.35053755036208</v>
      </c>
    </row>
    <row r="29" spans="1:7" x14ac:dyDescent="0.25">
      <c r="A29" s="22" t="s">
        <v>114</v>
      </c>
      <c r="B29" s="19" t="s">
        <v>31</v>
      </c>
      <c r="C29" s="23">
        <v>1000</v>
      </c>
      <c r="D29" s="23">
        <v>270.46559999999999</v>
      </c>
      <c r="E29" s="17">
        <f t="shared" si="0"/>
        <v>27.046559999999996</v>
      </c>
      <c r="F29" s="23">
        <v>0</v>
      </c>
      <c r="G29" s="17">
        <v>270.5</v>
      </c>
    </row>
    <row r="30" spans="1:7" x14ac:dyDescent="0.25">
      <c r="A30" s="22" t="s">
        <v>115</v>
      </c>
      <c r="B30" s="19" t="s">
        <v>32</v>
      </c>
      <c r="C30" s="23">
        <v>1035376.74187</v>
      </c>
      <c r="D30" s="23">
        <v>153527.46000999998</v>
      </c>
      <c r="E30" s="17">
        <f t="shared" si="0"/>
        <v>14.82817353350174</v>
      </c>
      <c r="F30" s="23">
        <v>236526.96703</v>
      </c>
      <c r="G30" s="17">
        <f t="shared" si="2"/>
        <v>64.909072287950693</v>
      </c>
    </row>
    <row r="31" spans="1:7" x14ac:dyDescent="0.25">
      <c r="A31" s="22" t="s">
        <v>116</v>
      </c>
      <c r="B31" s="19" t="s">
        <v>33</v>
      </c>
      <c r="C31" s="23">
        <v>289890.72579</v>
      </c>
      <c r="D31" s="23">
        <v>21520.843840000001</v>
      </c>
      <c r="E31" s="17">
        <f t="shared" si="0"/>
        <v>7.4237779705963876</v>
      </c>
      <c r="F31" s="23">
        <v>96839.723559999999</v>
      </c>
      <c r="G31" s="17">
        <f t="shared" si="2"/>
        <v>22.223157036033985</v>
      </c>
    </row>
    <row r="32" spans="1:7" x14ac:dyDescent="0.25">
      <c r="A32" s="22" t="s">
        <v>117</v>
      </c>
      <c r="B32" s="19" t="s">
        <v>34</v>
      </c>
      <c r="C32" s="23">
        <v>91014.076409999994</v>
      </c>
      <c r="D32" s="23">
        <v>16872.731949999998</v>
      </c>
      <c r="E32" s="17">
        <f t="shared" si="0"/>
        <v>18.538596023313751</v>
      </c>
      <c r="F32" s="23">
        <v>12559.485650000001</v>
      </c>
      <c r="G32" s="17">
        <f t="shared" si="2"/>
        <v>134.34253933798632</v>
      </c>
    </row>
    <row r="33" spans="1:7" x14ac:dyDescent="0.25">
      <c r="A33" s="22" t="s">
        <v>118</v>
      </c>
      <c r="B33" s="19" t="s">
        <v>35</v>
      </c>
      <c r="C33" s="23">
        <v>163951.4399</v>
      </c>
      <c r="D33" s="23">
        <v>22473.63553</v>
      </c>
      <c r="E33" s="17">
        <f t="shared" si="0"/>
        <v>13.707495062993955</v>
      </c>
      <c r="F33" s="23">
        <v>4698.9530000000004</v>
      </c>
      <c r="G33" s="17">
        <f t="shared" si="2"/>
        <v>478.26900013683894</v>
      </c>
    </row>
    <row r="34" spans="1:7" x14ac:dyDescent="0.25">
      <c r="A34" s="22" t="s">
        <v>119</v>
      </c>
      <c r="B34" s="19" t="s">
        <v>36</v>
      </c>
      <c r="C34" s="23">
        <v>1991743.28529</v>
      </c>
      <c r="D34" s="23">
        <v>329706.91745999997</v>
      </c>
      <c r="E34" s="17">
        <f t="shared" si="0"/>
        <v>16.553685401881211</v>
      </c>
      <c r="F34" s="23">
        <v>158202.64066999999</v>
      </c>
      <c r="G34" s="17">
        <f t="shared" si="2"/>
        <v>208.40797351021862</v>
      </c>
    </row>
    <row r="35" spans="1:7" x14ac:dyDescent="0.25">
      <c r="A35" s="22" t="s">
        <v>120</v>
      </c>
      <c r="B35" s="19" t="s">
        <v>37</v>
      </c>
      <c r="C35" s="23">
        <v>41655.968000000001</v>
      </c>
      <c r="D35" s="23">
        <v>9336.41777</v>
      </c>
      <c r="E35" s="17">
        <f t="shared" si="0"/>
        <v>22.413157629658251</v>
      </c>
      <c r="F35" s="23">
        <v>4483.1962100000001</v>
      </c>
      <c r="G35" s="17">
        <f t="shared" si="2"/>
        <v>208.25360596921095</v>
      </c>
    </row>
    <row r="36" spans="1:7" x14ac:dyDescent="0.25">
      <c r="A36" s="22" t="s">
        <v>121</v>
      </c>
      <c r="B36" s="19" t="s">
        <v>38</v>
      </c>
      <c r="C36" s="23">
        <v>1026531.34005</v>
      </c>
      <c r="D36" s="23">
        <v>148994.08593</v>
      </c>
      <c r="E36" s="17">
        <f t="shared" si="0"/>
        <v>14.514324124068423</v>
      </c>
      <c r="F36" s="23">
        <v>9567.0178800000012</v>
      </c>
      <c r="G36" s="17">
        <f t="shared" si="2"/>
        <v>1557.3722950959925</v>
      </c>
    </row>
    <row r="37" spans="1:7" s="9" customFormat="1" x14ac:dyDescent="0.25">
      <c r="A37" s="21" t="s">
        <v>122</v>
      </c>
      <c r="B37" s="18" t="s">
        <v>39</v>
      </c>
      <c r="C37" s="13">
        <f t="shared" ref="C37:D37" si="7">SUM(C38:C41)</f>
        <v>2622942.0610599993</v>
      </c>
      <c r="D37" s="13">
        <f t="shared" si="7"/>
        <v>715284.84649999999</v>
      </c>
      <c r="E37" s="13">
        <f t="shared" si="0"/>
        <v>27.2703258344538</v>
      </c>
      <c r="F37" s="13">
        <f t="shared" ref="F37" si="8">SUM(F38:F41)</f>
        <v>201200.55440999998</v>
      </c>
      <c r="G37" s="13">
        <f t="shared" si="2"/>
        <v>355.50838743834453</v>
      </c>
    </row>
    <row r="38" spans="1:7" x14ac:dyDescent="0.25">
      <c r="A38" s="22" t="s">
        <v>123</v>
      </c>
      <c r="B38" s="19" t="s">
        <v>40</v>
      </c>
      <c r="C38" s="23">
        <v>1385693.0038399999</v>
      </c>
      <c r="D38" s="23">
        <v>429617.34956</v>
      </c>
      <c r="E38" s="17">
        <f t="shared" si="0"/>
        <v>31.003790043642748</v>
      </c>
      <c r="F38" s="23">
        <v>51206.903749999998</v>
      </c>
      <c r="G38" s="17">
        <f t="shared" si="2"/>
        <v>838.9832583072357</v>
      </c>
    </row>
    <row r="39" spans="1:7" x14ac:dyDescent="0.25">
      <c r="A39" s="22" t="s">
        <v>124</v>
      </c>
      <c r="B39" s="19" t="s">
        <v>41</v>
      </c>
      <c r="C39" s="23">
        <v>735386.27816999995</v>
      </c>
      <c r="D39" s="23">
        <v>186403.15374000001</v>
      </c>
      <c r="E39" s="17">
        <f t="shared" si="0"/>
        <v>25.347651876760885</v>
      </c>
      <c r="F39" s="23">
        <v>70598.145449999996</v>
      </c>
      <c r="G39" s="17">
        <f t="shared" si="2"/>
        <v>264.03406569938448</v>
      </c>
    </row>
    <row r="40" spans="1:7" x14ac:dyDescent="0.25">
      <c r="A40" s="22" t="s">
        <v>125</v>
      </c>
      <c r="B40" s="19" t="s">
        <v>42</v>
      </c>
      <c r="C40" s="23">
        <v>440152.76905</v>
      </c>
      <c r="D40" s="23">
        <v>86279.291060000003</v>
      </c>
      <c r="E40" s="17">
        <f t="shared" si="0"/>
        <v>19.602123882173949</v>
      </c>
      <c r="F40" s="23">
        <v>69597.285969999997</v>
      </c>
      <c r="G40" s="17">
        <f t="shared" si="2"/>
        <v>123.96933279437189</v>
      </c>
    </row>
    <row r="41" spans="1:7" ht="30" x14ac:dyDescent="0.25">
      <c r="A41" s="22" t="s">
        <v>126</v>
      </c>
      <c r="B41" s="19" t="s">
        <v>43</v>
      </c>
      <c r="C41" s="23">
        <v>61710.01</v>
      </c>
      <c r="D41" s="23">
        <v>12985.05214</v>
      </c>
      <c r="E41" s="17">
        <f t="shared" si="0"/>
        <v>21.042051589361272</v>
      </c>
      <c r="F41" s="23">
        <v>9798.2192400000004</v>
      </c>
      <c r="G41" s="17">
        <f t="shared" si="2"/>
        <v>132.52461311531135</v>
      </c>
    </row>
    <row r="42" spans="1:7" s="9" customFormat="1" x14ac:dyDescent="0.25">
      <c r="A42" s="21" t="s">
        <v>127</v>
      </c>
      <c r="B42" s="18" t="s">
        <v>44</v>
      </c>
      <c r="C42" s="13">
        <f t="shared" ref="C42:D42" si="9">SUM(C43:C44)</f>
        <v>83205.571530000001</v>
      </c>
      <c r="D42" s="13">
        <f t="shared" si="9"/>
        <v>4946.0310300000001</v>
      </c>
      <c r="E42" s="13">
        <f t="shared" si="0"/>
        <v>5.9443507676847034</v>
      </c>
      <c r="F42" s="13">
        <f t="shared" ref="F42" si="10">SUM(F43:F44)</f>
        <v>4411.8236099999995</v>
      </c>
      <c r="G42" s="13">
        <f t="shared" si="2"/>
        <v>112.10853985161933</v>
      </c>
    </row>
    <row r="43" spans="1:7" ht="30" x14ac:dyDescent="0.25">
      <c r="A43" s="22" t="s">
        <v>128</v>
      </c>
      <c r="B43" s="19" t="s">
        <v>45</v>
      </c>
      <c r="C43" s="23">
        <v>12252.184210000001</v>
      </c>
      <c r="D43" s="23">
        <v>51</v>
      </c>
      <c r="E43" s="17">
        <f t="shared" si="0"/>
        <v>0.41625231163578785</v>
      </c>
      <c r="F43" s="23">
        <v>300</v>
      </c>
      <c r="G43" s="17">
        <f t="shared" si="2"/>
        <v>17</v>
      </c>
    </row>
    <row r="44" spans="1:7" x14ac:dyDescent="0.25">
      <c r="A44" s="22" t="s">
        <v>129</v>
      </c>
      <c r="B44" s="19" t="s">
        <v>46</v>
      </c>
      <c r="C44" s="23">
        <v>70953.387319999994</v>
      </c>
      <c r="D44" s="23">
        <v>4895.0310300000001</v>
      </c>
      <c r="E44" s="17">
        <f t="shared" si="0"/>
        <v>6.8989391696317401</v>
      </c>
      <c r="F44" s="23">
        <v>4111.8236099999995</v>
      </c>
      <c r="G44" s="17">
        <f t="shared" si="2"/>
        <v>119.04769013182452</v>
      </c>
    </row>
    <row r="45" spans="1:7" s="9" customFormat="1" x14ac:dyDescent="0.25">
      <c r="A45" s="21" t="s">
        <v>130</v>
      </c>
      <c r="B45" s="18" t="s">
        <v>47</v>
      </c>
      <c r="C45" s="15">
        <f t="shared" ref="C45:D45" si="11">SUM(C46:C53)</f>
        <v>7172791.5160200009</v>
      </c>
      <c r="D45" s="15">
        <f t="shared" si="11"/>
        <v>1796419.9770399998</v>
      </c>
      <c r="E45" s="15">
        <f t="shared" si="0"/>
        <v>25.044921116524897</v>
      </c>
      <c r="F45" s="15">
        <f t="shared" ref="F45" si="12">SUM(F46:F53)</f>
        <v>1574031.1794799999</v>
      </c>
      <c r="G45" s="15">
        <f t="shared" si="2"/>
        <v>114.12861450644635</v>
      </c>
    </row>
    <row r="46" spans="1:7" x14ac:dyDescent="0.25">
      <c r="A46" s="22" t="s">
        <v>131</v>
      </c>
      <c r="B46" s="19" t="s">
        <v>48</v>
      </c>
      <c r="C46" s="23">
        <v>1856767.9931300001</v>
      </c>
      <c r="D46" s="23">
        <v>412815.82285</v>
      </c>
      <c r="E46" s="17">
        <f t="shared" si="0"/>
        <v>22.233032041558733</v>
      </c>
      <c r="F46" s="23">
        <v>326903.72433999996</v>
      </c>
      <c r="G46" s="17">
        <f t="shared" si="2"/>
        <v>126.28055054540957</v>
      </c>
    </row>
    <row r="47" spans="1:7" x14ac:dyDescent="0.25">
      <c r="A47" s="22" t="s">
        <v>132</v>
      </c>
      <c r="B47" s="19" t="s">
        <v>49</v>
      </c>
      <c r="C47" s="23">
        <v>4017218.8512300001</v>
      </c>
      <c r="D47" s="23">
        <v>1074491.92108</v>
      </c>
      <c r="E47" s="17">
        <f t="shared" si="0"/>
        <v>26.74715918827798</v>
      </c>
      <c r="F47" s="23">
        <v>957268.62124000001</v>
      </c>
      <c r="G47" s="17">
        <f t="shared" si="2"/>
        <v>112.2456014162623</v>
      </c>
    </row>
    <row r="48" spans="1:7" x14ac:dyDescent="0.25">
      <c r="A48" s="22" t="s">
        <v>133</v>
      </c>
      <c r="B48" s="19" t="s">
        <v>50</v>
      </c>
      <c r="C48" s="23">
        <v>570084.28428999998</v>
      </c>
      <c r="D48" s="23">
        <v>137838.39481999999</v>
      </c>
      <c r="E48" s="17">
        <f t="shared" si="0"/>
        <v>24.178599308638731</v>
      </c>
      <c r="F48" s="23">
        <v>141280.35336000001</v>
      </c>
      <c r="G48" s="17">
        <f t="shared" si="2"/>
        <v>97.563738723650076</v>
      </c>
    </row>
    <row r="49" spans="1:7" x14ac:dyDescent="0.25">
      <c r="A49" s="22" t="s">
        <v>134</v>
      </c>
      <c r="B49" s="19" t="s">
        <v>51</v>
      </c>
      <c r="C49" s="23">
        <v>459341.76</v>
      </c>
      <c r="D49" s="23">
        <v>124646.74406</v>
      </c>
      <c r="E49" s="17">
        <f t="shared" si="0"/>
        <v>27.135948636588147</v>
      </c>
      <c r="F49" s="23">
        <v>103596.18150000001</v>
      </c>
      <c r="G49" s="17">
        <f t="shared" si="2"/>
        <v>120.31982478041432</v>
      </c>
    </row>
    <row r="50" spans="1:7" ht="30" x14ac:dyDescent="0.25">
      <c r="A50" s="22" t="s">
        <v>135</v>
      </c>
      <c r="B50" s="19" t="s">
        <v>52</v>
      </c>
      <c r="C50" s="23">
        <v>29737.200000000001</v>
      </c>
      <c r="D50" s="23">
        <v>6530.4139000000005</v>
      </c>
      <c r="E50" s="17">
        <f t="shared" si="0"/>
        <v>21.960419609109131</v>
      </c>
      <c r="F50" s="23">
        <v>5469.2785000000003</v>
      </c>
      <c r="G50" s="17">
        <f t="shared" si="2"/>
        <v>119.40174375834034</v>
      </c>
    </row>
    <row r="51" spans="1:7" x14ac:dyDescent="0.25">
      <c r="A51" s="22" t="s">
        <v>136</v>
      </c>
      <c r="B51" s="19" t="s">
        <v>53</v>
      </c>
      <c r="C51" s="23">
        <v>762.2</v>
      </c>
      <c r="D51" s="23">
        <v>-5.04</v>
      </c>
      <c r="E51" s="17">
        <f t="shared" si="0"/>
        <v>-0.66124376803988449</v>
      </c>
      <c r="F51" s="23">
        <v>0</v>
      </c>
      <c r="G51" s="17">
        <v>0</v>
      </c>
    </row>
    <row r="52" spans="1:7" x14ac:dyDescent="0.25">
      <c r="A52" s="22" t="s">
        <v>137</v>
      </c>
      <c r="B52" s="19" t="s">
        <v>54</v>
      </c>
      <c r="C52" s="23">
        <v>31907.745190000001</v>
      </c>
      <c r="D52" s="23">
        <v>2626.6471000000001</v>
      </c>
      <c r="E52" s="17">
        <f t="shared" si="0"/>
        <v>8.2320047510696579</v>
      </c>
      <c r="F52" s="23">
        <v>116.402</v>
      </c>
      <c r="G52" s="17">
        <f t="shared" si="2"/>
        <v>2256.5309015309017</v>
      </c>
    </row>
    <row r="53" spans="1:7" x14ac:dyDescent="0.25">
      <c r="A53" s="22" t="s">
        <v>138</v>
      </c>
      <c r="B53" s="19" t="s">
        <v>55</v>
      </c>
      <c r="C53" s="23">
        <v>206971.48218000002</v>
      </c>
      <c r="D53" s="23">
        <v>37475.073229999995</v>
      </c>
      <c r="E53" s="17">
        <f t="shared" si="0"/>
        <v>18.106394579234099</v>
      </c>
      <c r="F53" s="23">
        <v>39396.618539999996</v>
      </c>
      <c r="G53" s="17">
        <f t="shared" si="2"/>
        <v>95.122562846227453</v>
      </c>
    </row>
    <row r="54" spans="1:7" s="9" customFormat="1" x14ac:dyDescent="0.25">
      <c r="A54" s="21" t="s">
        <v>139</v>
      </c>
      <c r="B54" s="18" t="s">
        <v>56</v>
      </c>
      <c r="C54" s="13">
        <f t="shared" ref="C54:D54" si="13">SUM(C55:C57)</f>
        <v>828639.86014999996</v>
      </c>
      <c r="D54" s="13">
        <f t="shared" si="13"/>
        <v>149280.39314</v>
      </c>
      <c r="E54" s="13">
        <f t="shared" si="0"/>
        <v>18.015111306976873</v>
      </c>
      <c r="F54" s="13">
        <f t="shared" ref="F54" si="14">SUM(F55:F57)</f>
        <v>122758.75003000001</v>
      </c>
      <c r="G54" s="13">
        <f t="shared" si="2"/>
        <v>121.60468651197458</v>
      </c>
    </row>
    <row r="55" spans="1:7" x14ac:dyDescent="0.25">
      <c r="A55" s="22" t="s">
        <v>140</v>
      </c>
      <c r="B55" s="19" t="s">
        <v>57</v>
      </c>
      <c r="C55" s="23">
        <v>792236.78214999998</v>
      </c>
      <c r="D55" s="23">
        <v>141644.64752</v>
      </c>
      <c r="E55" s="17">
        <f t="shared" si="0"/>
        <v>17.879079930573255</v>
      </c>
      <c r="F55" s="23">
        <v>115907.31204</v>
      </c>
      <c r="G55" s="17">
        <f t="shared" si="2"/>
        <v>122.20510080599398</v>
      </c>
    </row>
    <row r="56" spans="1:7" x14ac:dyDescent="0.25">
      <c r="A56" s="22" t="s">
        <v>141</v>
      </c>
      <c r="B56" s="19" t="s">
        <v>171</v>
      </c>
      <c r="C56" s="23">
        <v>2434</v>
      </c>
      <c r="D56" s="23">
        <v>687.63999000000001</v>
      </c>
      <c r="E56" s="17">
        <f t="shared" si="0"/>
        <v>28.251437551355796</v>
      </c>
      <c r="F56" s="23">
        <v>437.15471000000002</v>
      </c>
      <c r="G56" s="17">
        <f t="shared" si="2"/>
        <v>157.29900062154195</v>
      </c>
    </row>
    <row r="57" spans="1:7" x14ac:dyDescent="0.25">
      <c r="A57" s="22" t="s">
        <v>142</v>
      </c>
      <c r="B57" s="19" t="s">
        <v>58</v>
      </c>
      <c r="C57" s="23">
        <v>33969.078000000001</v>
      </c>
      <c r="D57" s="23">
        <v>6948.10563</v>
      </c>
      <c r="E57" s="17">
        <f t="shared" si="0"/>
        <v>20.454207294057259</v>
      </c>
      <c r="F57" s="23">
        <v>6414.2832800000006</v>
      </c>
      <c r="G57" s="17">
        <f t="shared" si="2"/>
        <v>108.32240059718721</v>
      </c>
    </row>
    <row r="58" spans="1:7" s="9" customFormat="1" x14ac:dyDescent="0.25">
      <c r="A58" s="21" t="s">
        <v>143</v>
      </c>
      <c r="B58" s="18" t="s">
        <v>59</v>
      </c>
      <c r="C58" s="13">
        <f t="shared" ref="C58:D58" si="15">SUM(C59:C64)</f>
        <v>1758995.40521</v>
      </c>
      <c r="D58" s="13">
        <f t="shared" si="15"/>
        <v>462370.49167999998</v>
      </c>
      <c r="E58" s="13">
        <f t="shared" si="0"/>
        <v>26.286054546276617</v>
      </c>
      <c r="F58" s="13">
        <f t="shared" ref="F58" si="16">SUM(F59:F64)</f>
        <v>145480.49183000001</v>
      </c>
      <c r="G58" s="13">
        <f t="shared" si="2"/>
        <v>317.8230193367088</v>
      </c>
    </row>
    <row r="59" spans="1:7" x14ac:dyDescent="0.25">
      <c r="A59" s="22" t="s">
        <v>144</v>
      </c>
      <c r="B59" s="19" t="s">
        <v>60</v>
      </c>
      <c r="C59" s="23">
        <v>337972.6</v>
      </c>
      <c r="D59" s="23">
        <v>68132.80373</v>
      </c>
      <c r="E59" s="17">
        <f t="shared" si="0"/>
        <v>20.159268452531361</v>
      </c>
      <c r="F59" s="23">
        <v>48256.263679999996</v>
      </c>
      <c r="G59" s="17">
        <f t="shared" si="2"/>
        <v>141.18955454530541</v>
      </c>
    </row>
    <row r="60" spans="1:7" x14ac:dyDescent="0.25">
      <c r="A60" s="22" t="s">
        <v>145</v>
      </c>
      <c r="B60" s="19" t="s">
        <v>61</v>
      </c>
      <c r="C60" s="23">
        <v>253547.791</v>
      </c>
      <c r="D60" s="23">
        <v>63313.462319999999</v>
      </c>
      <c r="E60" s="17">
        <f t="shared" si="0"/>
        <v>24.971017128680092</v>
      </c>
      <c r="F60" s="23">
        <v>30082.991100000003</v>
      </c>
      <c r="G60" s="17">
        <f t="shared" si="2"/>
        <v>210.46265682005267</v>
      </c>
    </row>
    <row r="61" spans="1:7" x14ac:dyDescent="0.25">
      <c r="A61" s="22" t="s">
        <v>146</v>
      </c>
      <c r="B61" s="19" t="s">
        <v>62</v>
      </c>
      <c r="C61" s="23">
        <v>2799.7</v>
      </c>
      <c r="D61" s="23">
        <v>780.57</v>
      </c>
      <c r="E61" s="17">
        <f t="shared" si="0"/>
        <v>27.88048719505662</v>
      </c>
      <c r="F61" s="23">
        <v>521.58399999999995</v>
      </c>
      <c r="G61" s="17">
        <f t="shared" si="2"/>
        <v>149.65374704745545</v>
      </c>
    </row>
    <row r="62" spans="1:7" x14ac:dyDescent="0.25">
      <c r="A62" s="22" t="s">
        <v>170</v>
      </c>
      <c r="B62" s="19" t="s">
        <v>63</v>
      </c>
      <c r="C62" s="23">
        <v>543</v>
      </c>
      <c r="D62" s="23">
        <v>0</v>
      </c>
      <c r="E62" s="17">
        <f t="shared" si="0"/>
        <v>0</v>
      </c>
      <c r="F62" s="23">
        <v>4839.6239999999998</v>
      </c>
      <c r="G62" s="17">
        <f t="shared" si="2"/>
        <v>0</v>
      </c>
    </row>
    <row r="63" spans="1:7" ht="30" x14ac:dyDescent="0.25">
      <c r="A63" s="22" t="s">
        <v>147</v>
      </c>
      <c r="B63" s="19" t="s">
        <v>64</v>
      </c>
      <c r="C63" s="23">
        <v>21662.6</v>
      </c>
      <c r="D63" s="23">
        <v>4898.9017999999996</v>
      </c>
      <c r="E63" s="17">
        <f t="shared" si="0"/>
        <v>22.61456057906253</v>
      </c>
      <c r="F63" s="25">
        <v>0</v>
      </c>
      <c r="G63" s="17">
        <v>4898.8999999999996</v>
      </c>
    </row>
    <row r="64" spans="1:7" x14ac:dyDescent="0.25">
      <c r="A64" s="22" t="s">
        <v>148</v>
      </c>
      <c r="B64" s="19" t="s">
        <v>65</v>
      </c>
      <c r="C64" s="23">
        <v>1142469.7142100001</v>
      </c>
      <c r="D64" s="23">
        <v>325244.75383</v>
      </c>
      <c r="E64" s="17">
        <f t="shared" si="0"/>
        <v>28.468566806158329</v>
      </c>
      <c r="F64" s="23">
        <v>61780.029049999997</v>
      </c>
      <c r="G64" s="17">
        <f t="shared" si="2"/>
        <v>526.45613611928206</v>
      </c>
    </row>
    <row r="65" spans="1:7" s="9" customFormat="1" x14ac:dyDescent="0.25">
      <c r="A65" s="21" t="s">
        <v>149</v>
      </c>
      <c r="B65" s="18" t="s">
        <v>66</v>
      </c>
      <c r="C65" s="13">
        <f t="shared" ref="C65:D65" si="17">SUM(C66:C70)</f>
        <v>6222144.5086000003</v>
      </c>
      <c r="D65" s="13">
        <f t="shared" si="17"/>
        <v>1553413.9100500001</v>
      </c>
      <c r="E65" s="13">
        <f t="shared" si="0"/>
        <v>24.965892513472376</v>
      </c>
      <c r="F65" s="13">
        <f t="shared" ref="F65" si="18">SUM(F66:F70)</f>
        <v>1532918.1758099999</v>
      </c>
      <c r="G65" s="13">
        <f t="shared" si="2"/>
        <v>101.33704033022963</v>
      </c>
    </row>
    <row r="66" spans="1:7" x14ac:dyDescent="0.25">
      <c r="A66" s="22" t="s">
        <v>150</v>
      </c>
      <c r="B66" s="19" t="s">
        <v>67</v>
      </c>
      <c r="C66" s="23">
        <v>138415.291</v>
      </c>
      <c r="D66" s="23">
        <v>32048.316300000002</v>
      </c>
      <c r="E66" s="17">
        <f t="shared" si="0"/>
        <v>23.153739784428879</v>
      </c>
      <c r="F66" s="23">
        <v>38689.738659999995</v>
      </c>
      <c r="G66" s="17">
        <f t="shared" si="2"/>
        <v>82.834150371591079</v>
      </c>
    </row>
    <row r="67" spans="1:7" x14ac:dyDescent="0.25">
      <c r="A67" s="22" t="s">
        <v>151</v>
      </c>
      <c r="B67" s="19" t="s">
        <v>68</v>
      </c>
      <c r="C67" s="23">
        <v>241288.413</v>
      </c>
      <c r="D67" s="23">
        <v>76500.505540000013</v>
      </c>
      <c r="E67" s="17">
        <f t="shared" si="0"/>
        <v>31.705005884389486</v>
      </c>
      <c r="F67" s="23">
        <v>65873.120429999995</v>
      </c>
      <c r="G67" s="17">
        <f t="shared" si="2"/>
        <v>116.13311323439308</v>
      </c>
    </row>
    <row r="68" spans="1:7" x14ac:dyDescent="0.25">
      <c r="A68" s="22" t="s">
        <v>152</v>
      </c>
      <c r="B68" s="19" t="s">
        <v>69</v>
      </c>
      <c r="C68" s="23">
        <v>4282020.4110000003</v>
      </c>
      <c r="D68" s="23">
        <v>1155831.35042</v>
      </c>
      <c r="E68" s="17">
        <f t="shared" si="0"/>
        <v>26.992663263603482</v>
      </c>
      <c r="F68" s="23">
        <v>1177771.24884</v>
      </c>
      <c r="G68" s="17">
        <f t="shared" si="2"/>
        <v>98.137168109545144</v>
      </c>
    </row>
    <row r="69" spans="1:7" x14ac:dyDescent="0.25">
      <c r="A69" s="22" t="s">
        <v>153</v>
      </c>
      <c r="B69" s="19" t="s">
        <v>70</v>
      </c>
      <c r="C69" s="23">
        <v>1377326.2069999999</v>
      </c>
      <c r="D69" s="23">
        <v>258166.79265000002</v>
      </c>
      <c r="E69" s="17">
        <f t="shared" si="0"/>
        <v>18.744055789973075</v>
      </c>
      <c r="F69" s="23">
        <v>223528.86064</v>
      </c>
      <c r="G69" s="17">
        <f t="shared" si="2"/>
        <v>115.4959551580167</v>
      </c>
    </row>
    <row r="70" spans="1:7" x14ac:dyDescent="0.25">
      <c r="A70" s="22" t="s">
        <v>154</v>
      </c>
      <c r="B70" s="19" t="s">
        <v>71</v>
      </c>
      <c r="C70" s="23">
        <v>183094.18659999999</v>
      </c>
      <c r="D70" s="23">
        <v>30866.94514</v>
      </c>
      <c r="E70" s="17">
        <f t="shared" si="0"/>
        <v>16.8585063858057</v>
      </c>
      <c r="F70" s="23">
        <v>27055.20724</v>
      </c>
      <c r="G70" s="17">
        <f t="shared" si="2"/>
        <v>114.08874035296431</v>
      </c>
    </row>
    <row r="71" spans="1:7" s="9" customFormat="1" x14ac:dyDescent="0.25">
      <c r="A71" s="21" t="s">
        <v>155</v>
      </c>
      <c r="B71" s="18" t="s">
        <v>72</v>
      </c>
      <c r="C71" s="13">
        <f t="shared" ref="C71:D71" si="19">SUM(C72:C75)</f>
        <v>372927.87161999999</v>
      </c>
      <c r="D71" s="13">
        <f t="shared" si="19"/>
        <v>65381.630140000008</v>
      </c>
      <c r="E71" s="13">
        <f t="shared" si="0"/>
        <v>17.531977391762645</v>
      </c>
      <c r="F71" s="13">
        <f t="shared" ref="F71" si="20">SUM(F72:F75)</f>
        <v>39165.515239999993</v>
      </c>
      <c r="G71" s="13">
        <f t="shared" si="2"/>
        <v>166.93672926132049</v>
      </c>
    </row>
    <row r="72" spans="1:7" x14ac:dyDescent="0.25">
      <c r="A72" s="22" t="s">
        <v>156</v>
      </c>
      <c r="B72" s="19" t="s">
        <v>73</v>
      </c>
      <c r="C72" s="23">
        <v>118997.33134</v>
      </c>
      <c r="D72" s="23">
        <v>28908.467690000001</v>
      </c>
      <c r="E72" s="17">
        <f t="shared" ref="E72:E85" si="21">D72/C72*100</f>
        <v>24.293374787878669</v>
      </c>
      <c r="F72" s="23">
        <v>6237.8040899999996</v>
      </c>
      <c r="G72" s="17">
        <f t="shared" ref="G72:G81" si="22">D72/F72*100</f>
        <v>463.43981428246497</v>
      </c>
    </row>
    <row r="73" spans="1:7" x14ac:dyDescent="0.25">
      <c r="A73" s="22" t="s">
        <v>157</v>
      </c>
      <c r="B73" s="19" t="s">
        <v>74</v>
      </c>
      <c r="C73" s="23">
        <v>115277.87462</v>
      </c>
      <c r="D73" s="23">
        <v>16.32</v>
      </c>
      <c r="E73" s="17">
        <f t="shared" si="21"/>
        <v>1.4157096540682215E-2</v>
      </c>
      <c r="F73" s="23">
        <v>0</v>
      </c>
      <c r="G73" s="17">
        <v>16.3</v>
      </c>
    </row>
    <row r="74" spans="1:7" x14ac:dyDescent="0.25">
      <c r="A74" s="22" t="s">
        <v>158</v>
      </c>
      <c r="B74" s="19" t="s">
        <v>75</v>
      </c>
      <c r="C74" s="23">
        <v>78166.599659999993</v>
      </c>
      <c r="D74" s="23">
        <v>19762.135120000003</v>
      </c>
      <c r="E74" s="17">
        <f t="shared" si="21"/>
        <v>25.282070866532568</v>
      </c>
      <c r="F74" s="23">
        <v>15036.13867</v>
      </c>
      <c r="G74" s="17">
        <f t="shared" si="22"/>
        <v>131.43091822789103</v>
      </c>
    </row>
    <row r="75" spans="1:7" x14ac:dyDescent="0.25">
      <c r="A75" s="22" t="s">
        <v>159</v>
      </c>
      <c r="B75" s="19" t="s">
        <v>76</v>
      </c>
      <c r="C75" s="23">
        <v>60486.065999999999</v>
      </c>
      <c r="D75" s="23">
        <v>16694.707330000001</v>
      </c>
      <c r="E75" s="17">
        <f t="shared" si="21"/>
        <v>27.600914448626895</v>
      </c>
      <c r="F75" s="23">
        <v>17891.572479999999</v>
      </c>
      <c r="G75" s="17">
        <f t="shared" si="22"/>
        <v>93.310453000495585</v>
      </c>
    </row>
    <row r="76" spans="1:7" s="9" customFormat="1" x14ac:dyDescent="0.25">
      <c r="A76" s="21" t="s">
        <v>160</v>
      </c>
      <c r="B76" s="18" t="s">
        <v>77</v>
      </c>
      <c r="C76" s="13">
        <f t="shared" ref="C76:D76" si="23">SUM(C77:C79)</f>
        <v>140951.21480000002</v>
      </c>
      <c r="D76" s="13">
        <f t="shared" si="23"/>
        <v>30451.66519</v>
      </c>
      <c r="E76" s="13">
        <f t="shared" si="21"/>
        <v>21.60440066671919</v>
      </c>
      <c r="F76" s="13">
        <f t="shared" ref="F76" si="24">SUM(F77:F79)</f>
        <v>12816.632869999999</v>
      </c>
      <c r="G76" s="13">
        <f t="shared" si="22"/>
        <v>237.59489328338699</v>
      </c>
    </row>
    <row r="77" spans="1:7" x14ac:dyDescent="0.25">
      <c r="A77" s="22" t="s">
        <v>161</v>
      </c>
      <c r="B77" s="19" t="s">
        <v>78</v>
      </c>
      <c r="C77" s="23">
        <v>71055.8</v>
      </c>
      <c r="D77" s="23">
        <v>17045.947459999999</v>
      </c>
      <c r="E77" s="17">
        <f t="shared" si="21"/>
        <v>23.989522966457347</v>
      </c>
      <c r="F77" s="23">
        <v>2004.5070000000001</v>
      </c>
      <c r="G77" s="17">
        <f t="shared" si="22"/>
        <v>850.38103932787465</v>
      </c>
    </row>
    <row r="78" spans="1:7" x14ac:dyDescent="0.25">
      <c r="A78" s="22" t="s">
        <v>162</v>
      </c>
      <c r="B78" s="19" t="s">
        <v>79</v>
      </c>
      <c r="C78" s="23">
        <v>49011.8148</v>
      </c>
      <c r="D78" s="23">
        <v>11860.996789999999</v>
      </c>
      <c r="E78" s="17">
        <f t="shared" si="21"/>
        <v>24.200280765771602</v>
      </c>
      <c r="F78" s="23">
        <v>9874.9258499999996</v>
      </c>
      <c r="G78" s="17">
        <f t="shared" si="22"/>
        <v>120.11226180498358</v>
      </c>
    </row>
    <row r="79" spans="1:7" x14ac:dyDescent="0.25">
      <c r="A79" s="22" t="s">
        <v>163</v>
      </c>
      <c r="B79" s="19" t="s">
        <v>80</v>
      </c>
      <c r="C79" s="23">
        <v>20883.599999999999</v>
      </c>
      <c r="D79" s="23">
        <v>1544.7209399999999</v>
      </c>
      <c r="E79" s="17">
        <f t="shared" si="21"/>
        <v>7.3968134804344086</v>
      </c>
      <c r="F79" s="23">
        <v>937.20001999999999</v>
      </c>
      <c r="G79" s="17">
        <f t="shared" si="22"/>
        <v>164.82297343527586</v>
      </c>
    </row>
    <row r="80" spans="1:7" s="9" customFormat="1" ht="28.5" x14ac:dyDescent="0.25">
      <c r="A80" s="21" t="s">
        <v>164</v>
      </c>
      <c r="B80" s="18" t="s">
        <v>81</v>
      </c>
      <c r="C80" s="13">
        <f t="shared" ref="C80:D80" si="25">C81</f>
        <v>266271.04388000001</v>
      </c>
      <c r="D80" s="13">
        <f t="shared" si="25"/>
        <v>49049.801460000002</v>
      </c>
      <c r="E80" s="13">
        <f t="shared" si="21"/>
        <v>18.421004682020627</v>
      </c>
      <c r="F80" s="13">
        <f t="shared" ref="F80" si="26">F81</f>
        <v>41198.168969999999</v>
      </c>
      <c r="G80" s="13">
        <f t="shared" si="22"/>
        <v>119.05820740654146</v>
      </c>
    </row>
    <row r="81" spans="1:7" ht="30" x14ac:dyDescent="0.25">
      <c r="A81" s="22" t="s">
        <v>165</v>
      </c>
      <c r="B81" s="19" t="s">
        <v>82</v>
      </c>
      <c r="C81" s="23">
        <v>266271.04388000001</v>
      </c>
      <c r="D81" s="23">
        <v>49049.801460000002</v>
      </c>
      <c r="E81" s="17">
        <f t="shared" si="21"/>
        <v>18.421004682020627</v>
      </c>
      <c r="F81" s="23">
        <v>41198.168969999999</v>
      </c>
      <c r="G81" s="17">
        <f t="shared" si="22"/>
        <v>119.05820740654146</v>
      </c>
    </row>
    <row r="82" spans="1:7" s="9" customFormat="1" ht="57" x14ac:dyDescent="0.25">
      <c r="A82" s="21" t="s">
        <v>166</v>
      </c>
      <c r="B82" s="18" t="s">
        <v>83</v>
      </c>
      <c r="C82" s="13">
        <f t="shared" ref="C82:D82" si="27">SUM(C83:C85)</f>
        <v>110535.342</v>
      </c>
      <c r="D82" s="13">
        <f t="shared" si="27"/>
        <v>0</v>
      </c>
      <c r="E82" s="13">
        <f t="shared" si="21"/>
        <v>0</v>
      </c>
      <c r="F82" s="13">
        <f t="shared" ref="F82" si="28">SUM(F83:F85)</f>
        <v>0</v>
      </c>
      <c r="G82" s="13">
        <v>0</v>
      </c>
    </row>
    <row r="83" spans="1:7" ht="45" x14ac:dyDescent="0.25">
      <c r="A83" s="22" t="s">
        <v>167</v>
      </c>
      <c r="B83" s="19" t="s">
        <v>84</v>
      </c>
      <c r="C83" s="23">
        <v>0</v>
      </c>
      <c r="D83" s="23">
        <v>0</v>
      </c>
      <c r="E83" s="17">
        <v>0</v>
      </c>
      <c r="F83" s="23">
        <v>0</v>
      </c>
      <c r="G83" s="17">
        <v>0</v>
      </c>
    </row>
    <row r="84" spans="1:7" x14ac:dyDescent="0.25">
      <c r="A84" s="22" t="s">
        <v>168</v>
      </c>
      <c r="B84" s="19" t="s">
        <v>85</v>
      </c>
      <c r="C84" s="23">
        <v>87000.342000000004</v>
      </c>
      <c r="D84" s="23">
        <v>0</v>
      </c>
      <c r="E84" s="17">
        <f t="shared" si="21"/>
        <v>0</v>
      </c>
      <c r="F84" s="23">
        <v>0</v>
      </c>
      <c r="G84" s="17">
        <v>0</v>
      </c>
    </row>
    <row r="85" spans="1:7" x14ac:dyDescent="0.25">
      <c r="A85" s="22" t="s">
        <v>169</v>
      </c>
      <c r="B85" s="19" t="s">
        <v>86</v>
      </c>
      <c r="C85" s="23">
        <v>23535</v>
      </c>
      <c r="D85" s="23">
        <v>0</v>
      </c>
      <c r="E85" s="17">
        <f t="shared" si="21"/>
        <v>0</v>
      </c>
      <c r="F85" s="23">
        <v>0</v>
      </c>
      <c r="G85" s="17">
        <v>0</v>
      </c>
    </row>
  </sheetData>
  <mergeCells count="4">
    <mergeCell ref="A1:G1"/>
    <mergeCell ref="A2:G2"/>
    <mergeCell ref="A3:G3"/>
    <mergeCell ref="A4:D4"/>
  </mergeCells>
  <phoneticPr fontId="7" type="noConversion"/>
  <pageMargins left="0.17" right="0.17" top="0.17" bottom="0.16" header="0.17" footer="0.16"/>
  <pageSetup paperSize="9" scale="68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2017-05-31T07:23:08Z</cp:lastPrinted>
  <dcterms:created xsi:type="dcterms:W3CDTF">2006-09-16T00:00:00Z</dcterms:created>
  <dcterms:modified xsi:type="dcterms:W3CDTF">2018-05-28T08:25:34Z</dcterms:modified>
</cp:coreProperties>
</file>