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5" activeTab="28"/>
  </bookViews>
  <sheets>
    <sheet name="п3.1" sheetId="4" r:id="rId1"/>
    <sheet name="п3.2" sheetId="5" r:id="rId2"/>
    <sheet name="п3.3" sheetId="3" r:id="rId3"/>
    <sheet name="п3.4" sheetId="6" r:id="rId4"/>
    <sheet name="п3.5" sheetId="7" r:id="rId5"/>
    <sheet name="п3.6" sheetId="8" r:id="rId6"/>
    <sheet name="п3.7" sheetId="9" r:id="rId7"/>
    <sheet name="п3.8" sheetId="1" r:id="rId8"/>
    <sheet name="п3.9" sheetId="10" r:id="rId9"/>
    <sheet name="п3.10" sheetId="11" r:id="rId10"/>
    <sheet name="п3.11" sheetId="12" r:id="rId11"/>
    <sheet name="п3.12" sheetId="14" r:id="rId12"/>
    <sheet name="п3.13" sheetId="15" r:id="rId13"/>
    <sheet name="п3.14" sheetId="16" r:id="rId14"/>
    <sheet name="п3.15" sheetId="17" r:id="rId15"/>
    <sheet name="п3.16" sheetId="18" r:id="rId16"/>
    <sheet name="п3.17" sheetId="19" r:id="rId17"/>
    <sheet name="п3.18" sheetId="35" r:id="rId18"/>
    <sheet name="п3.19" sheetId="22" r:id="rId19"/>
    <sheet name="п3.20" sheetId="23" r:id="rId20"/>
    <sheet name="п3.21" sheetId="24" r:id="rId21"/>
    <sheet name="п3.22" sheetId="26" r:id="rId22"/>
    <sheet name="п3.23" sheetId="37" r:id="rId23"/>
    <sheet name="п3.24" sheetId="28" r:id="rId24"/>
    <sheet name="п3.25" sheetId="29" r:id="rId25"/>
    <sheet name="п3.26" sheetId="2" r:id="rId26"/>
    <sheet name="п3.27" sheetId="31" r:id="rId27"/>
    <sheet name="п3.28" sheetId="32" r:id="rId28"/>
    <sheet name="п.3.29" sheetId="36" r:id="rId29"/>
    <sheet name="Лист1" sheetId="34" r:id="rId30"/>
  </sheets>
  <definedNames>
    <definedName name="_xlnm.Print_Area" localSheetId="0">п3.1!$A$1:$G$19</definedName>
  </definedNames>
  <calcPr calcId="144525"/>
</workbook>
</file>

<file path=xl/calcChain.xml><?xml version="1.0" encoding="utf-8"?>
<calcChain xmlns="http://schemas.openxmlformats.org/spreadsheetml/2006/main">
  <c r="E18" i="37" l="1"/>
  <c r="D18" i="37"/>
  <c r="C18" i="37"/>
  <c r="E6" i="37"/>
  <c r="D6" i="37"/>
  <c r="C6" i="37"/>
  <c r="E3" i="37"/>
  <c r="D3" i="37"/>
  <c r="C3" i="37"/>
  <c r="E17" i="36" l="1"/>
  <c r="D17" i="36"/>
  <c r="C17" i="36"/>
  <c r="E6" i="36"/>
  <c r="D6" i="36"/>
  <c r="C6" i="36"/>
  <c r="E3" i="36"/>
  <c r="D3" i="36"/>
  <c r="C3" i="36"/>
  <c r="E17" i="32" l="1"/>
  <c r="G17" i="32" s="1"/>
  <c r="D17" i="32"/>
  <c r="C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G8" i="32"/>
  <c r="F8" i="32"/>
  <c r="G7" i="32"/>
  <c r="F7" i="32"/>
  <c r="F6" i="32"/>
  <c r="E6" i="32"/>
  <c r="G6" i="32" s="1"/>
  <c r="D6" i="32"/>
  <c r="C6" i="32"/>
  <c r="G5" i="32"/>
  <c r="F5" i="32"/>
  <c r="G4" i="32"/>
  <c r="F4" i="32"/>
  <c r="E3" i="32"/>
  <c r="G3" i="32" s="1"/>
  <c r="D3" i="32"/>
  <c r="C3" i="32"/>
  <c r="E17" i="35"/>
  <c r="G17" i="35" s="1"/>
  <c r="D17" i="35"/>
  <c r="C17" i="35"/>
  <c r="G16" i="35"/>
  <c r="F16" i="35"/>
  <c r="G15" i="35"/>
  <c r="F15" i="35"/>
  <c r="G14" i="35"/>
  <c r="F14" i="35"/>
  <c r="G13" i="35"/>
  <c r="F13" i="35"/>
  <c r="G12" i="35"/>
  <c r="F12" i="35"/>
  <c r="G11" i="35"/>
  <c r="F11" i="35"/>
  <c r="G10" i="35"/>
  <c r="F10" i="35"/>
  <c r="G9" i="35"/>
  <c r="F9" i="35"/>
  <c r="G8" i="35"/>
  <c r="F8" i="35"/>
  <c r="G7" i="35"/>
  <c r="F7" i="35"/>
  <c r="E6" i="35"/>
  <c r="F6" i="35" s="1"/>
  <c r="D6" i="35"/>
  <c r="C6" i="35"/>
  <c r="G5" i="35"/>
  <c r="F5" i="35"/>
  <c r="E3" i="35"/>
  <c r="G3" i="35" s="1"/>
  <c r="D3" i="35"/>
  <c r="C3" i="35"/>
  <c r="E17" i="19"/>
  <c r="G17" i="19" s="1"/>
  <c r="D17" i="19"/>
  <c r="C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G7" i="19"/>
  <c r="F7" i="19"/>
  <c r="E6" i="19"/>
  <c r="F6" i="19" s="1"/>
  <c r="D6" i="19"/>
  <c r="C6" i="19"/>
  <c r="G5" i="19"/>
  <c r="F5" i="19"/>
  <c r="G4" i="19"/>
  <c r="F4" i="19"/>
  <c r="E3" i="19"/>
  <c r="G3" i="19" s="1"/>
  <c r="D3" i="19"/>
  <c r="C3" i="19"/>
  <c r="E17" i="18"/>
  <c r="G17" i="18" s="1"/>
  <c r="D17" i="18"/>
  <c r="C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E6" i="18"/>
  <c r="F6" i="18" s="1"/>
  <c r="D6" i="18"/>
  <c r="C6" i="18"/>
  <c r="G5" i="18"/>
  <c r="F5" i="18"/>
  <c r="G4" i="18"/>
  <c r="F4" i="18"/>
  <c r="E3" i="18"/>
  <c r="G3" i="18" s="1"/>
  <c r="D3" i="18"/>
  <c r="C3" i="18"/>
  <c r="F3" i="18" s="1"/>
  <c r="E17" i="17"/>
  <c r="G17" i="17" s="1"/>
  <c r="D17" i="17"/>
  <c r="C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G7" i="17"/>
  <c r="F7" i="17"/>
  <c r="E6" i="17"/>
  <c r="F6" i="17" s="1"/>
  <c r="D6" i="17"/>
  <c r="C6" i="17"/>
  <c r="G5" i="17"/>
  <c r="F5" i="17"/>
  <c r="G4" i="17"/>
  <c r="F4" i="17"/>
  <c r="E3" i="17"/>
  <c r="G3" i="17" s="1"/>
  <c r="D3" i="17"/>
  <c r="C3" i="17"/>
  <c r="E17" i="16"/>
  <c r="G17" i="16" s="1"/>
  <c r="D17" i="16"/>
  <c r="C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E6" i="16"/>
  <c r="F6" i="16" s="1"/>
  <c r="D6" i="16"/>
  <c r="C6" i="16"/>
  <c r="G5" i="16"/>
  <c r="F5" i="16"/>
  <c r="E3" i="16"/>
  <c r="G3" i="16" s="1"/>
  <c r="D3" i="16"/>
  <c r="C3" i="16"/>
  <c r="F3" i="32" l="1"/>
  <c r="F17" i="32"/>
  <c r="F3" i="35"/>
  <c r="G6" i="35"/>
  <c r="F17" i="35"/>
  <c r="F3" i="19"/>
  <c r="G6" i="19"/>
  <c r="F17" i="19"/>
  <c r="G6" i="18"/>
  <c r="F17" i="18"/>
  <c r="F3" i="17"/>
  <c r="G6" i="17"/>
  <c r="F17" i="17"/>
  <c r="F3" i="16"/>
  <c r="G6" i="16"/>
  <c r="F17" i="16"/>
  <c r="E17" i="31"/>
  <c r="G17" i="31" s="1"/>
  <c r="D17" i="31"/>
  <c r="C17" i="31"/>
  <c r="G16" i="31"/>
  <c r="G15" i="31"/>
  <c r="G14" i="31"/>
  <c r="G13" i="31"/>
  <c r="G12" i="31"/>
  <c r="G11" i="31"/>
  <c r="G10" i="31"/>
  <c r="G9" i="31"/>
  <c r="G8" i="31"/>
  <c r="E6" i="31"/>
  <c r="G6" i="31" s="1"/>
  <c r="D6" i="31"/>
  <c r="C6" i="31"/>
  <c r="G5" i="31"/>
  <c r="G4" i="31"/>
  <c r="E3" i="31"/>
  <c r="G3" i="31" s="1"/>
  <c r="D3" i="31"/>
  <c r="C3" i="31"/>
  <c r="D17" i="29"/>
  <c r="C17" i="29"/>
  <c r="G16" i="29"/>
  <c r="F16" i="29"/>
  <c r="G15" i="29"/>
  <c r="F15" i="29"/>
  <c r="G14" i="29"/>
  <c r="F14" i="29"/>
  <c r="G13" i="29"/>
  <c r="F13" i="29"/>
  <c r="G12" i="29"/>
  <c r="F12" i="29"/>
  <c r="G11" i="29"/>
  <c r="F11" i="29"/>
  <c r="G10" i="29"/>
  <c r="F10" i="29"/>
  <c r="G9" i="29"/>
  <c r="F9" i="29"/>
  <c r="G8" i="29"/>
  <c r="F8" i="29"/>
  <c r="G7" i="29"/>
  <c r="F7" i="29"/>
  <c r="E6" i="29"/>
  <c r="F6" i="29" s="1"/>
  <c r="D6" i="29"/>
  <c r="C6" i="29"/>
  <c r="G5" i="29"/>
  <c r="F5" i="29"/>
  <c r="G4" i="29"/>
  <c r="F4" i="29"/>
  <c r="E3" i="29"/>
  <c r="E17" i="29" s="1"/>
  <c r="D3" i="29"/>
  <c r="C3" i="29"/>
  <c r="E6" i="28"/>
  <c r="G6" i="28" s="1"/>
  <c r="D6" i="28"/>
  <c r="C6" i="28"/>
  <c r="G5" i="28"/>
  <c r="F5" i="28"/>
  <c r="G4" i="28"/>
  <c r="F4" i="28"/>
  <c r="G3" i="28"/>
  <c r="F3" i="28"/>
  <c r="E17" i="7"/>
  <c r="G17" i="7" s="1"/>
  <c r="D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E6" i="7"/>
  <c r="F6" i="7" s="1"/>
  <c r="D6" i="7"/>
  <c r="C6" i="7"/>
  <c r="G5" i="7"/>
  <c r="F5" i="7"/>
  <c r="G4" i="7"/>
  <c r="F4" i="7"/>
  <c r="E3" i="7"/>
  <c r="G3" i="7" s="1"/>
  <c r="D3" i="7"/>
  <c r="C3" i="7"/>
  <c r="C17" i="7" s="1"/>
  <c r="E17" i="6"/>
  <c r="G17" i="6" s="1"/>
  <c r="D17" i="6"/>
  <c r="C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E6" i="6"/>
  <c r="F6" i="6" s="1"/>
  <c r="D6" i="6"/>
  <c r="C6" i="6"/>
  <c r="G5" i="6"/>
  <c r="F5" i="6"/>
  <c r="G4" i="6"/>
  <c r="F4" i="6"/>
  <c r="E3" i="6"/>
  <c r="G3" i="6" s="1"/>
  <c r="D3" i="6"/>
  <c r="C3" i="6"/>
  <c r="F3" i="6" s="1"/>
  <c r="E17" i="3"/>
  <c r="G17" i="3" s="1"/>
  <c r="D17" i="3"/>
  <c r="C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E6" i="3"/>
  <c r="F6" i="3" s="1"/>
  <c r="D6" i="3"/>
  <c r="C6" i="3"/>
  <c r="G5" i="3"/>
  <c r="F5" i="3"/>
  <c r="G4" i="3"/>
  <c r="F4" i="3"/>
  <c r="E3" i="3"/>
  <c r="G3" i="3" s="1"/>
  <c r="D3" i="3"/>
  <c r="C3" i="3"/>
  <c r="E17" i="5"/>
  <c r="G17" i="5" s="1"/>
  <c r="D17" i="5"/>
  <c r="C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E6" i="5"/>
  <c r="F6" i="5" s="1"/>
  <c r="D6" i="5"/>
  <c r="C6" i="5"/>
  <c r="G5" i="5"/>
  <c r="F5" i="5"/>
  <c r="G4" i="5"/>
  <c r="F4" i="5"/>
  <c r="E3" i="5"/>
  <c r="G3" i="5" s="1"/>
  <c r="D3" i="5"/>
  <c r="C3" i="5"/>
  <c r="F3" i="5" s="1"/>
  <c r="E17" i="4"/>
  <c r="G17" i="4" s="1"/>
  <c r="D17" i="4"/>
  <c r="C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E6" i="4"/>
  <c r="F6" i="4" s="1"/>
  <c r="D6" i="4"/>
  <c r="C6" i="4"/>
  <c r="G5" i="4"/>
  <c r="F5" i="4"/>
  <c r="G4" i="4"/>
  <c r="F4" i="4"/>
  <c r="F3" i="4"/>
  <c r="E3" i="4"/>
  <c r="G3" i="4" s="1"/>
  <c r="D3" i="4"/>
  <c r="C3" i="4"/>
  <c r="G17" i="29" l="1"/>
  <c r="F17" i="29"/>
  <c r="F3" i="29"/>
  <c r="G6" i="29"/>
  <c r="G3" i="29"/>
  <c r="F6" i="28"/>
  <c r="F3" i="7"/>
  <c r="G6" i="7"/>
  <c r="F17" i="7"/>
  <c r="G6" i="6"/>
  <c r="F17" i="6"/>
  <c r="F3" i="3"/>
  <c r="G6" i="3"/>
  <c r="F17" i="3"/>
  <c r="G6" i="5"/>
  <c r="F17" i="5"/>
  <c r="G6" i="4"/>
  <c r="F17" i="4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6" i="2"/>
  <c r="E17" i="2" s="1"/>
  <c r="D6" i="2"/>
  <c r="D17" i="2" s="1"/>
  <c r="C6" i="2"/>
  <c r="C17" i="2" s="1"/>
  <c r="E3" i="2"/>
  <c r="D3" i="2"/>
  <c r="C3" i="2"/>
  <c r="G17" i="2" l="1"/>
  <c r="F17" i="2"/>
  <c r="G6" i="2"/>
  <c r="F6" i="2"/>
  <c r="E17" i="26"/>
  <c r="G17" i="26" s="1"/>
  <c r="D17" i="26"/>
  <c r="C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E6" i="26"/>
  <c r="F6" i="26" s="1"/>
  <c r="D6" i="26"/>
  <c r="C6" i="26"/>
  <c r="G5" i="26"/>
  <c r="F5" i="26"/>
  <c r="G4" i="26"/>
  <c r="F4" i="26"/>
  <c r="F3" i="26"/>
  <c r="E3" i="26"/>
  <c r="G3" i="26" s="1"/>
  <c r="D3" i="26"/>
  <c r="C3" i="26"/>
  <c r="E17" i="24"/>
  <c r="G17" i="24" s="1"/>
  <c r="D17" i="24"/>
  <c r="C17" i="24"/>
  <c r="G16" i="24"/>
  <c r="F16" i="24"/>
  <c r="G15" i="24"/>
  <c r="F15" i="24"/>
  <c r="G14" i="24"/>
  <c r="F14" i="24"/>
  <c r="G13" i="24"/>
  <c r="F13" i="24"/>
  <c r="G12" i="24"/>
  <c r="F12" i="24"/>
  <c r="G11" i="24"/>
  <c r="F11" i="24"/>
  <c r="G10" i="24"/>
  <c r="F10" i="24"/>
  <c r="G9" i="24"/>
  <c r="F9" i="24"/>
  <c r="G8" i="24"/>
  <c r="F8" i="24"/>
  <c r="G7" i="24"/>
  <c r="F7" i="24"/>
  <c r="E6" i="24"/>
  <c r="F6" i="24" s="1"/>
  <c r="D6" i="24"/>
  <c r="C6" i="24"/>
  <c r="G5" i="24"/>
  <c r="F5" i="24"/>
  <c r="G4" i="24"/>
  <c r="F4" i="24"/>
  <c r="E3" i="24"/>
  <c r="G3" i="24" s="1"/>
  <c r="D3" i="24"/>
  <c r="C3" i="24"/>
  <c r="F3" i="24" s="1"/>
  <c r="E17" i="23"/>
  <c r="G17" i="23" s="1"/>
  <c r="D17" i="23"/>
  <c r="C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10" i="23"/>
  <c r="F10" i="23"/>
  <c r="G9" i="23"/>
  <c r="F9" i="23"/>
  <c r="G8" i="23"/>
  <c r="F8" i="23"/>
  <c r="G7" i="23"/>
  <c r="F7" i="23"/>
  <c r="E6" i="23"/>
  <c r="F6" i="23" s="1"/>
  <c r="D6" i="23"/>
  <c r="C6" i="23"/>
  <c r="G5" i="23"/>
  <c r="F5" i="23"/>
  <c r="G4" i="23"/>
  <c r="F4" i="23"/>
  <c r="E3" i="23"/>
  <c r="G3" i="23" s="1"/>
  <c r="D3" i="23"/>
  <c r="C3" i="23"/>
  <c r="E17" i="22"/>
  <c r="G17" i="22" s="1"/>
  <c r="D17" i="22"/>
  <c r="C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E6" i="22"/>
  <c r="F6" i="22" s="1"/>
  <c r="D6" i="22"/>
  <c r="C6" i="22"/>
  <c r="G5" i="22"/>
  <c r="F5" i="22"/>
  <c r="G4" i="22"/>
  <c r="F4" i="22"/>
  <c r="E3" i="22"/>
  <c r="G3" i="22" s="1"/>
  <c r="D3" i="22"/>
  <c r="C3" i="22"/>
  <c r="F3" i="22" s="1"/>
  <c r="E17" i="14"/>
  <c r="G17" i="14" s="1"/>
  <c r="D17" i="14"/>
  <c r="C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F6" i="14"/>
  <c r="E6" i="14"/>
  <c r="G6" i="14" s="1"/>
  <c r="D6" i="14"/>
  <c r="C6" i="14"/>
  <c r="G5" i="14"/>
  <c r="F5" i="14"/>
  <c r="G4" i="14"/>
  <c r="F4" i="14"/>
  <c r="E3" i="14"/>
  <c r="G3" i="14" s="1"/>
  <c r="D3" i="14"/>
  <c r="C3" i="14"/>
  <c r="G6" i="26" l="1"/>
  <c r="F17" i="26"/>
  <c r="G6" i="24"/>
  <c r="F17" i="24"/>
  <c r="F3" i="23"/>
  <c r="G6" i="23"/>
  <c r="F17" i="23"/>
  <c r="G6" i="22"/>
  <c r="F17" i="22"/>
  <c r="F3" i="14"/>
  <c r="F17" i="14"/>
  <c r="D15" i="15" l="1"/>
  <c r="E15" i="15"/>
  <c r="C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G7" i="15"/>
  <c r="F7" i="15"/>
  <c r="G6" i="15"/>
  <c r="F6" i="15"/>
  <c r="G5" i="15"/>
  <c r="F5" i="15"/>
  <c r="G4" i="15"/>
  <c r="F4" i="15"/>
  <c r="G3" i="15"/>
  <c r="F3" i="15"/>
  <c r="D14" i="12"/>
  <c r="E14" i="12"/>
  <c r="C14" i="12"/>
  <c r="G13" i="12"/>
  <c r="F13" i="12"/>
  <c r="G12" i="12"/>
  <c r="F12" i="12"/>
  <c r="G11" i="12"/>
  <c r="F11" i="12"/>
  <c r="G10" i="12"/>
  <c r="F10" i="12"/>
  <c r="G9" i="12"/>
  <c r="F9" i="12"/>
  <c r="G8" i="12"/>
  <c r="F8" i="12"/>
  <c r="G7" i="12"/>
  <c r="F7" i="12"/>
  <c r="G6" i="12"/>
  <c r="F6" i="12"/>
  <c r="G5" i="12"/>
  <c r="F5" i="12"/>
  <c r="G4" i="12"/>
  <c r="F4" i="12"/>
  <c r="G3" i="12"/>
  <c r="F3" i="12"/>
  <c r="C13" i="11"/>
  <c r="F12" i="11"/>
  <c r="F11" i="11"/>
  <c r="F10" i="11"/>
  <c r="F9" i="11"/>
  <c r="F8" i="11"/>
  <c r="F7" i="11"/>
  <c r="F6" i="11"/>
  <c r="F5" i="11"/>
  <c r="F4" i="11"/>
  <c r="F3" i="11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F3" i="10"/>
  <c r="D13" i="10"/>
  <c r="E13" i="10"/>
  <c r="C13" i="10"/>
  <c r="E15" i="9"/>
  <c r="D15" i="9" l="1"/>
  <c r="C15" i="9"/>
  <c r="E15" i="8"/>
  <c r="D15" i="8"/>
  <c r="C15" i="8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F4" i="9"/>
  <c r="G3" i="9"/>
  <c r="F3" i="9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F3" i="8"/>
  <c r="G4" i="1"/>
  <c r="F4" i="1"/>
  <c r="E3" i="1"/>
  <c r="E5" i="1" s="1"/>
  <c r="D3" i="1"/>
  <c r="D5" i="1" s="1"/>
  <c r="C3" i="1"/>
  <c r="C5" i="1" s="1"/>
  <c r="F3" i="1"/>
  <c r="G3" i="1" l="1"/>
  <c r="G5" i="1"/>
  <c r="F5" i="1"/>
</calcChain>
</file>

<file path=xl/sharedStrings.xml><?xml version="1.0" encoding="utf-8"?>
<sst xmlns="http://schemas.openxmlformats.org/spreadsheetml/2006/main" count="952" uniqueCount="87">
  <si>
    <t>№ п/п</t>
  </si>
  <si>
    <t>Наименование</t>
  </si>
  <si>
    <t>Исполнение первоначального плана, %</t>
  </si>
  <si>
    <t>Исполнение уточненного плана, %</t>
  </si>
  <si>
    <t>Городские округа</t>
  </si>
  <si>
    <t>1</t>
  </si>
  <si>
    <t>Черкесский городской округ</t>
  </si>
  <si>
    <t xml:space="preserve">ИТОГО </t>
  </si>
  <si>
    <t xml:space="preserve"> </t>
  </si>
  <si>
    <t>2</t>
  </si>
  <si>
    <t>Карачаевский городской округ</t>
  </si>
  <si>
    <t>Муниципальные районы</t>
  </si>
  <si>
    <t>3</t>
  </si>
  <si>
    <t>Абазинский район</t>
  </si>
  <si>
    <t>4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</si>
  <si>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</si>
  <si>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</si>
  <si>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</si>
  <si>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</si>
  <si>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</si>
  <si>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</si>
  <si>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</si>
  <si>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</si>
  <si>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</si>
  <si>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</si>
  <si>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</si>
  <si>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</si>
  <si>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</si>
  <si>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</si>
  <si>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</si>
  <si>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</si>
  <si>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</si>
  <si>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>Красновосточное сельское поселение</t>
  </si>
  <si>
    <t>Усть-Джегутинское сельское поселение</t>
  </si>
  <si>
    <t>Бесленеевское сельское поселение</t>
  </si>
  <si>
    <t>Сведения о распределении субвенции бюджетам муниципальных районов (городских округов) на осуществление полномочий по опеке и попечительству</t>
  </si>
  <si>
    <t>г. Черкесск</t>
  </si>
  <si>
    <t>г. Карачаевск</t>
  </si>
  <si>
    <t>Абазинский МР</t>
  </si>
  <si>
    <t>Адыге-Хабльский МР</t>
  </si>
  <si>
    <t>Зеленчукский МР</t>
  </si>
  <si>
    <t>Карачаевский МР</t>
  </si>
  <si>
    <t>Малокарачаевский МР</t>
  </si>
  <si>
    <t>Ногайский МР</t>
  </si>
  <si>
    <t>Прикубанский МР</t>
  </si>
  <si>
    <t>Урупский МР</t>
  </si>
  <si>
    <t>Усть-Джегутинский МР</t>
  </si>
  <si>
    <t>Хабезский МР</t>
  </si>
  <si>
    <t>Сведения о распределении субвенции бюджетам муниципальных районов (городских округов) на осуществление отдельных государственных полномочий Карачаево-Черкесской Республики по организации деятельности административных комиссий</t>
  </si>
  <si>
    <t>Итого</t>
  </si>
  <si>
    <t>Сведения о распределении субвенции бюджетам муниципальных районов (городских округов) на осуществление полномочий Карачаево-Черкесской Республики по формированию, содержанию и использованию архивного фонда Карачаево-Черкесской Республики</t>
  </si>
  <si>
    <t>Сведения о распределении субвенции бюджетам муниципальных образований на осуществление отдельных государственных полномочий Российской Федерации по государственной регистрации актов гражданского состояния</t>
  </si>
  <si>
    <t>Сведения о распределении субвенции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t>
  </si>
  <si>
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по делам несовершеннолетних и защите их прав</t>
  </si>
  <si>
    <t>Исполнение первонального плана, %</t>
  </si>
  <si>
    <t>Сведения о распределении субвенции бюджетам муниципальных районов (городских округов) на обеспечение мер социальной поддержки ветеранов труда за 2017 год</t>
  </si>
  <si>
    <t>Исполнено         за 2017 год,        тыс. руб.</t>
  </si>
  <si>
    <t>Сведения о распределении субвенции бюджетам муниципальных районов (городских округов) на осуществление выплат ветеранам труда Карачаево-Черкесской Республики ежемесячных денежных вознаграждений за 2017 год</t>
  </si>
  <si>
    <t>Сведения о распределении субвенции бюджетам муниципальных районов (городских округов) на обеспечение мер социальной поддержки реабилитированных лиц и лиц, признанных пострадавшими от политических репрессий за 2017 год</t>
  </si>
  <si>
    <t>Сведения о распределении субвенции бюджетам муниципальных районов (городских округов) на обеспечение мер социальной поддержки многодетной семьи и семьи, в которой один или оба родителя являются инвалидами за 2017 год</t>
  </si>
  <si>
    <t>Сведения о распределении субвенции бюджетам муниципальных районов (городских округов) на предоставление гражданам субсидий на оплату жилых помещений и коммунальных услуг за 2017 год</t>
  </si>
  <si>
    <t>Исполнено         за 2017 год, тыс. руб.</t>
  </si>
  <si>
    <r>
      <t>Сведения о распределении субвенции бюджетам муниципальных районов (городских округов) на реализацию Закона Карачаево-Черкесской Республики от 11 марта 1999г. №607-XXII "О статусе столицы Карачаево-Черкесской Республики",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2017 году</t>
    </r>
  </si>
  <si>
    <r>
      <t>Сведения о распределении субвенции  бюджетам муниципальных образований на осуществление отдельных государственных полномочий Карачаево-Черкесской Республики на выплату ежемесячного пособия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а также уволенным (прекратившим деятельность, полномочия) в установленном порядке,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</si>
  <si>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на реализацию основных общеобразовательных программ в муниципальных и негосударственных организациях общего образования в 2017 году,  по муниципальным районам (городским округам)</t>
  </si>
  <si>
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на получение общедоступного и бесплатного дошкольного образования в муниципальных и негосударственных дошкольных образовательных организациях в 2017 году,  по муниципальным районам (городским округам)</t>
  </si>
  <si>
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на содержание ребенка в семье опекуна и приемной семье, а также на вознаграждение, причитающееся приемному родителю  в 2017 году,  по муниципальным районам (городским округам)</t>
  </si>
  <si>
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на компенсацию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в 2017 году,  по муниципальным районам (городским округам)</t>
  </si>
  <si>
    <r>
      <t>Сведения о распределении субвенции  бюджетам муниципальных образований на осуществление отдельных государственных полномочий Карачаево-Черкесской Республики - меры социальной поддержки на выплату социального пособия на погребение,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</si>
  <si>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r>
  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- ежемесячная денежная выплата, назначаемая в случае рождения третьего ребенка или последующих детей до достижения ребенком возраста трех лет,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</si>
  <si>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r>
      <t>Сведения о распределении субвенции  бюджетам муниципальных образований на осуществление отдельных государственных полномочий Карачаево-Черкесской Республики на выплату государственных пособий, гражданам, имеющим детей,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</si>
  <si>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r>
      <t>Сведения о распределении субвенции  бюджетам муниципальных образований на осуществление отдельных государственных полномочий Карачаево-Черкесской Республики на проведение мероприятий по организации и оздоровлению детей,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</si>
  <si>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t>Сведения о распределении субвенции  муниципальным образованиям Карачаево-Черкесской Республики на осуществление переданных государственных полномочий по компенсации выпадающих доходов организациям коммунального комплекса муниципальной формы собственности, предоставляющим населению на территории муниципального образования коммунальные услуги по теплоснабжению, холодному и горячему водоснабжению и водоотведению по тарифам, не обеспечивающим возмещение издержек за 2017 год</t>
  </si>
  <si>
    <t>Сведения о распределении субвенции бюджетам муниципальных районов (городских округов) на осуществление отдельных государственных полномочий Российской Федерации по оплате жилищно-коммунальных услуг отдельным категориям граждан  за 2017 год</t>
  </si>
  <si>
    <r>
      <t>Сведения о распределении субвенций бюджетам муниципальных районов (городских округов) на осуществление отдельных государственных полномочий Карачаево-Черкесской Республики по выравниванию бюджетной обеспеченности поселений,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предоставленной из бюджета Карачаево-Черкесской Республики в 2017 году по муниципальным районам (городским округам)</t>
    </r>
  </si>
  <si>
    <t>Сведения о распределении субвенции  бюджетам муниципальных районов (городских округов) на компенсацию отдельным категориям граждан оплаты взноса на капитальный ремонт общего имущества в многоквартирном доме в 2017 году</t>
  </si>
  <si>
    <t>План по Закону КЧР от 23.12.2016 №92-РЗ  (первоначальный), тыс. руб.</t>
  </si>
  <si>
    <t>План по Закону КЧР от 23.12.2016 №92-РЗ (уточненный),              тыс. руб.</t>
  </si>
  <si>
    <t>План по Закону КЧР от 23.12.2016 №92-РЗ (первоначальный), тыс. руб.</t>
  </si>
  <si>
    <t>План по Закону КЧР от 23.12.2016 №92-РЗ  (уточненный), тыс. руб.</t>
  </si>
  <si>
    <t>План по Закону КЧР от 23.12.2016 №92-РЗ (уточненный), тыс. руб.</t>
  </si>
  <si>
    <t>План по Закону КЧР от 23.12.2016 №92-РЗ  (уточненный),              тыс. руб.</t>
  </si>
  <si>
    <t>Сведения о предоставлении субвенции бюджетам муниципальных образований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</si>
  <si>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2017 году</t>
  </si>
  <si>
    <t>нераспред.</t>
  </si>
  <si>
    <t>Субвенции бюджетам муниципальных районов на исполнение  отдельных государственных полномочий Карачаево-Черкесской Республики в сфере земельных отношений</t>
  </si>
  <si>
    <t>Сведения о распределении средств на обеспечение реализации подпрограммы "Горячее питание школьников на 2014 - 2020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</si>
</sst>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32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</font>
    <font>
      <b/>
      <i/>
      <sz val="14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</font>
    <font>
      <sz val="11"/>
      <name val="Times New Roman"/>
      <family val="1"/>
      <charset val="204"/>
    </font>
    <font>
      <sz val="8"/>
      <name val="Calibri"/>
      <family val="2"/>
    </font>
    <font>
      <sz val="12"/>
      <name val="Calibri"/>
      <family val="2"/>
    </font>
    <font>
      <b/>
      <i/>
      <sz val="12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color indexed="8"/>
      <name val="Arial Cyr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" fontId="21" fillId="0" borderId="1">
      <alignment horizontal="right" vertical="top" shrinkToFit="1"/>
    </xf>
    <xf numFmtId="43" fontId="7" fillId="0" borderId="0" applyFont="0" applyFill="0" applyBorder="0" applyAlignment="0" applyProtection="0"/>
    <xf numFmtId="4" fontId="29" fillId="2" borderId="13">
      <alignment horizontal="right" vertical="top" shrinkToFit="1"/>
    </xf>
    <xf numFmtId="4" fontId="30" fillId="4" borderId="1">
      <alignment horizontal="right" vertical="top" shrinkToFit="1"/>
    </xf>
    <xf numFmtId="0" fontId="31" fillId="0" borderId="0"/>
  </cellStyleXfs>
  <cellXfs count="21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/>
    </xf>
    <xf numFmtId="0" fontId="5" fillId="0" borderId="0" xfId="0" applyFont="1"/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right" vertical="center"/>
    </xf>
    <xf numFmtId="0" fontId="6" fillId="0" borderId="0" xfId="0" applyFont="1"/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164" fontId="6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0" fillId="0" borderId="0" xfId="0" applyNumberFormat="1" applyFont="1"/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4" fontId="0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0" fillId="0" borderId="0" xfId="0" applyNumberFormat="1" applyFont="1"/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9" fillId="0" borderId="0" xfId="0" applyFont="1" applyBorder="1" applyAlignment="1">
      <alignment horizontal="center" wrapText="1"/>
    </xf>
    <xf numFmtId="0" fontId="6" fillId="0" borderId="0" xfId="0" applyFont="1" applyBorder="1"/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/>
    <xf numFmtId="164" fontId="0" fillId="0" borderId="0" xfId="0" applyNumberFormat="1" applyFill="1" applyBorder="1"/>
    <xf numFmtId="0" fontId="10" fillId="0" borderId="5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0" fontId="14" fillId="0" borderId="5" xfId="0" applyFont="1" applyBorder="1"/>
    <xf numFmtId="43" fontId="14" fillId="0" borderId="5" xfId="2" applyFont="1" applyBorder="1"/>
    <xf numFmtId="164" fontId="10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64" fontId="13" fillId="0" borderId="5" xfId="0" applyNumberFormat="1" applyFont="1" applyBorder="1" applyAlignment="1">
      <alignment horizontal="right" vertical="center"/>
    </xf>
    <xf numFmtId="164" fontId="13" fillId="0" borderId="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/>
    <xf numFmtId="164" fontId="19" fillId="0" borderId="5" xfId="0" applyNumberFormat="1" applyFont="1" applyBorder="1" applyAlignment="1">
      <alignment horizontal="right"/>
    </xf>
    <xf numFmtId="164" fontId="19" fillId="0" borderId="5" xfId="0" applyNumberFormat="1" applyFont="1" applyBorder="1"/>
    <xf numFmtId="164" fontId="14" fillId="0" borderId="5" xfId="0" applyNumberFormat="1" applyFont="1" applyBorder="1"/>
    <xf numFmtId="0" fontId="10" fillId="0" borderId="5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vertical="center" wrapText="1"/>
    </xf>
    <xf numFmtId="164" fontId="20" fillId="0" borderId="2" xfId="0" applyNumberFormat="1" applyFont="1" applyBorder="1" applyAlignment="1">
      <alignment vertical="center" wrapText="1"/>
    </xf>
    <xf numFmtId="164" fontId="5" fillId="0" borderId="0" xfId="0" applyNumberFormat="1" applyFont="1"/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9" fontId="20" fillId="0" borderId="5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vertical="center" wrapText="1"/>
    </xf>
    <xf numFmtId="164" fontId="20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5" fontId="20" fillId="0" borderId="5" xfId="0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5" fillId="0" borderId="0" xfId="0" applyFont="1"/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2" fontId="25" fillId="0" borderId="0" xfId="0" applyNumberFormat="1" applyFont="1"/>
    <xf numFmtId="0" fontId="13" fillId="0" borderId="2" xfId="0" applyFont="1" applyBorder="1" applyAlignment="1">
      <alignment horizontal="center" vertical="center" wrapText="1"/>
    </xf>
    <xf numFmtId="43" fontId="10" fillId="0" borderId="5" xfId="2" applyFont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164" fontId="20" fillId="0" borderId="5" xfId="0" applyNumberFormat="1" applyFont="1" applyFill="1" applyBorder="1" applyAlignment="1">
      <alignment horizontal="right" vertical="center" wrapText="1"/>
    </xf>
    <xf numFmtId="164" fontId="20" fillId="0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4" fontId="6" fillId="0" borderId="13" xfId="3" applyFont="1" applyFill="1" applyProtection="1">
      <alignment horizontal="right" vertical="top" shrinkToFit="1"/>
    </xf>
    <xf numFmtId="164" fontId="9" fillId="0" borderId="5" xfId="0" applyNumberFormat="1" applyFont="1" applyBorder="1" applyAlignment="1">
      <alignment horizontal="center" wrapText="1"/>
    </xf>
    <xf numFmtId="0" fontId="3" fillId="3" borderId="0" xfId="0" applyFont="1" applyFill="1"/>
    <xf numFmtId="0" fontId="0" fillId="3" borderId="0" xfId="0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right" vertical="center"/>
    </xf>
    <xf numFmtId="0" fontId="5" fillId="3" borderId="0" xfId="0" applyFont="1" applyFill="1"/>
    <xf numFmtId="49" fontId="6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164" fontId="9" fillId="3" borderId="5" xfId="0" applyNumberFormat="1" applyFont="1" applyFill="1" applyBorder="1" applyAlignment="1">
      <alignment horizontal="center" wrapText="1"/>
    </xf>
    <xf numFmtId="164" fontId="9" fillId="3" borderId="5" xfId="0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 applyAlignment="1">
      <alignment horizontal="right" vertical="center"/>
    </xf>
    <xf numFmtId="0" fontId="6" fillId="3" borderId="0" xfId="0" applyFont="1" applyFill="1"/>
    <xf numFmtId="49" fontId="5" fillId="3" borderId="4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ont="1" applyFill="1" applyAlignment="1">
      <alignment horizontal="right"/>
    </xf>
    <xf numFmtId="164" fontId="0" fillId="3" borderId="0" xfId="0" applyNumberFormat="1" applyFont="1" applyFill="1"/>
    <xf numFmtId="0" fontId="0" fillId="3" borderId="0" xfId="0" applyFont="1" applyFill="1" applyAlignment="1">
      <alignment horizontal="right"/>
    </xf>
    <xf numFmtId="0" fontId="0" fillId="3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vertical="center" wrapText="1"/>
    </xf>
    <xf numFmtId="4" fontId="0" fillId="3" borderId="0" xfId="0" applyNumberFormat="1" applyFont="1" applyFill="1" applyAlignment="1">
      <alignment horizontal="right"/>
    </xf>
    <xf numFmtId="4" fontId="9" fillId="3" borderId="0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center" wrapText="1"/>
    </xf>
    <xf numFmtId="4" fontId="9" fillId="0" borderId="5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wrapText="1"/>
    </xf>
    <xf numFmtId="164" fontId="8" fillId="0" borderId="10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right" vertical="center"/>
    </xf>
    <xf numFmtId="164" fontId="13" fillId="3" borderId="5" xfId="0" applyNumberFormat="1" applyFont="1" applyFill="1" applyBorder="1" applyAlignment="1">
      <alignment horizontal="center"/>
    </xf>
    <xf numFmtId="164" fontId="13" fillId="3" borderId="5" xfId="1" applyNumberFormat="1" applyFont="1" applyFill="1" applyBorder="1" applyAlignment="1" applyProtection="1">
      <alignment horizontal="center" vertical="center" shrinkToFit="1"/>
    </xf>
    <xf numFmtId="164" fontId="20" fillId="3" borderId="5" xfId="0" applyNumberFormat="1" applyFont="1" applyFill="1" applyBorder="1" applyAlignment="1">
      <alignment horizontal="center" vertical="center"/>
    </xf>
    <xf numFmtId="164" fontId="20" fillId="3" borderId="5" xfId="0" applyNumberFormat="1" applyFont="1" applyFill="1" applyBorder="1" applyAlignment="1">
      <alignment horizontal="right" vertical="center"/>
    </xf>
    <xf numFmtId="164" fontId="13" fillId="3" borderId="5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4" fontId="13" fillId="3" borderId="5" xfId="1" applyNumberFormat="1" applyFont="1" applyFill="1" applyBorder="1" applyAlignment="1" applyProtection="1">
      <alignment horizontal="center" vertical="center" shrinkToFit="1"/>
    </xf>
    <xf numFmtId="165" fontId="20" fillId="3" borderId="5" xfId="0" applyNumberFormat="1" applyFont="1" applyFill="1" applyBorder="1" applyAlignment="1">
      <alignment horizontal="center" vertical="center" wrapText="1"/>
    </xf>
    <xf numFmtId="165" fontId="13" fillId="3" borderId="5" xfId="0" applyNumberFormat="1" applyFont="1" applyFill="1" applyBorder="1" applyAlignment="1">
      <alignment horizontal="center" vertical="center"/>
    </xf>
    <xf numFmtId="165" fontId="20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vertical="center" wrapText="1"/>
    </xf>
    <xf numFmtId="49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49" fontId="20" fillId="3" borderId="5" xfId="0" applyNumberFormat="1" applyFont="1" applyFill="1" applyBorder="1" applyAlignment="1">
      <alignment horizontal="center" vertical="center"/>
    </xf>
    <xf numFmtId="164" fontId="13" fillId="3" borderId="5" xfId="0" applyNumberFormat="1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vertical="center" wrapText="1"/>
    </xf>
    <xf numFmtId="164" fontId="5" fillId="3" borderId="0" xfId="0" applyNumberFormat="1" applyFont="1" applyFill="1"/>
    <xf numFmtId="164" fontId="4" fillId="3" borderId="2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right" vertical="center"/>
    </xf>
  </cellXfs>
  <cellStyles count="6">
    <cellStyle name="xl32" xfId="1"/>
    <cellStyle name="xl41" xfId="3"/>
    <cellStyle name="xl63" xfId="4"/>
    <cellStyle name="Обычный" xfId="0" builtinId="0"/>
    <cellStyle name="Обычный 2" xf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J19"/>
  <sheetViews>
    <sheetView view="pageBreakPreview" zoomScaleNormal="100" zoomScaleSheetLayoutView="100" workbookViewId="0">
      <selection activeCell="C26" sqref="C26"/>
    </sheetView>
  </sheetViews>
  <sheetFormatPr defaultRowHeight="15" x14ac:dyDescent="0.25"/>
  <cols>
    <col min="1" max="1" width="4.42578125" style="136" customWidth="1"/>
    <col min="2" max="2" width="24.5703125" style="117" customWidth="1"/>
    <col min="3" max="3" width="17.7109375" style="139" customWidth="1"/>
    <col min="4" max="4" width="17.85546875" style="139" customWidth="1"/>
    <col min="5" max="5" width="12.85546875" style="140" customWidth="1"/>
    <col min="6" max="6" width="13.28515625" style="140" customWidth="1"/>
    <col min="7" max="7" width="11.7109375" style="140" customWidth="1"/>
    <col min="8" max="16384" width="9.140625" style="117"/>
  </cols>
  <sheetData>
    <row r="1" spans="1:10" ht="31.5" customHeight="1" x14ac:dyDescent="0.25">
      <c r="A1" s="186" t="s">
        <v>55</v>
      </c>
      <c r="B1" s="187"/>
      <c r="C1" s="187"/>
      <c r="D1" s="187"/>
      <c r="E1" s="187"/>
      <c r="F1" s="187"/>
      <c r="G1" s="187"/>
      <c r="H1" s="116"/>
      <c r="I1" s="116"/>
      <c r="J1" s="116"/>
    </row>
    <row r="2" spans="1:10" ht="48" x14ac:dyDescent="0.25">
      <c r="A2" s="118" t="s">
        <v>0</v>
      </c>
      <c r="B2" s="119" t="s">
        <v>1</v>
      </c>
      <c r="C2" s="119" t="s">
        <v>76</v>
      </c>
      <c r="D2" s="119" t="s">
        <v>77</v>
      </c>
      <c r="E2" s="119" t="s">
        <v>56</v>
      </c>
      <c r="F2" s="119" t="s">
        <v>2</v>
      </c>
      <c r="G2" s="119" t="s">
        <v>3</v>
      </c>
      <c r="H2" s="116"/>
      <c r="I2" s="116"/>
      <c r="J2" s="116"/>
    </row>
    <row r="3" spans="1:10" s="124" customFormat="1" ht="12.75" x14ac:dyDescent="0.2">
      <c r="A3" s="120"/>
      <c r="B3" s="121" t="s">
        <v>4</v>
      </c>
      <c r="C3" s="122">
        <f>C4+C5</f>
        <v>115765.09999999999</v>
      </c>
      <c r="D3" s="122">
        <f>D4+D5</f>
        <v>130459.49</v>
      </c>
      <c r="E3" s="122">
        <f>E4+E5</f>
        <v>130043.8</v>
      </c>
      <c r="F3" s="123">
        <f>E3/C3*100</f>
        <v>112.33420089474291</v>
      </c>
      <c r="G3" s="123">
        <f>E3/D3*100</f>
        <v>99.681364690295808</v>
      </c>
    </row>
    <row r="4" spans="1:10" s="130" customFormat="1" ht="12.75" x14ac:dyDescent="0.2">
      <c r="A4" s="125" t="s">
        <v>5</v>
      </c>
      <c r="B4" s="126" t="s">
        <v>6</v>
      </c>
      <c r="C4" s="127">
        <v>104263.7</v>
      </c>
      <c r="D4" s="128">
        <v>116931.74</v>
      </c>
      <c r="E4" s="127">
        <v>116554.7</v>
      </c>
      <c r="F4" s="129">
        <f>E4/C4*100</f>
        <v>111.78837888929705</v>
      </c>
      <c r="G4" s="129">
        <f>E4/D4*100</f>
        <v>99.67755546954146</v>
      </c>
    </row>
    <row r="5" spans="1:10" s="130" customFormat="1" ht="12.75" x14ac:dyDescent="0.2">
      <c r="A5" s="125" t="s">
        <v>9</v>
      </c>
      <c r="B5" s="126" t="s">
        <v>10</v>
      </c>
      <c r="C5" s="127">
        <v>11501.4</v>
      </c>
      <c r="D5" s="128">
        <v>13527.75</v>
      </c>
      <c r="E5" s="127">
        <v>13489.1</v>
      </c>
      <c r="F5" s="129">
        <f>E5/C5*100</f>
        <v>117.28224390074253</v>
      </c>
      <c r="G5" s="129">
        <f>E5/D5*100</f>
        <v>99.714290994437363</v>
      </c>
    </row>
    <row r="6" spans="1:10" s="124" customFormat="1" ht="12.75" x14ac:dyDescent="0.2">
      <c r="A6" s="131"/>
      <c r="B6" s="121" t="s">
        <v>11</v>
      </c>
      <c r="C6" s="132">
        <f>SUM(C7:C16)</f>
        <v>113214.00000000001</v>
      </c>
      <c r="D6" s="132">
        <f>SUM(D7:D16)</f>
        <v>124469.4</v>
      </c>
      <c r="E6" s="132">
        <f>SUM(E7:E16)</f>
        <v>123219.1</v>
      </c>
      <c r="F6" s="123">
        <f>E6/C6*100</f>
        <v>108.83733460526082</v>
      </c>
      <c r="G6" s="123">
        <f>E6/D6*100</f>
        <v>98.995496081767897</v>
      </c>
    </row>
    <row r="7" spans="1:10" s="130" customFormat="1" ht="12.75" x14ac:dyDescent="0.2">
      <c r="A7" s="125" t="s">
        <v>12</v>
      </c>
      <c r="B7" s="126" t="s">
        <v>13</v>
      </c>
      <c r="C7" s="127">
        <v>7636.8</v>
      </c>
      <c r="D7" s="128">
        <v>8488.5</v>
      </c>
      <c r="E7" s="127">
        <v>8450.4</v>
      </c>
      <c r="F7" s="129">
        <f>E7/C7*100</f>
        <v>110.65367693274671</v>
      </c>
      <c r="G7" s="129">
        <f>E7/D7*100</f>
        <v>99.551157448312424</v>
      </c>
    </row>
    <row r="8" spans="1:10" s="130" customFormat="1" ht="12.75" x14ac:dyDescent="0.2">
      <c r="A8" s="125" t="s">
        <v>14</v>
      </c>
      <c r="B8" s="133" t="s">
        <v>15</v>
      </c>
      <c r="C8" s="127">
        <v>7066</v>
      </c>
      <c r="D8" s="128">
        <v>8389.4</v>
      </c>
      <c r="E8" s="127">
        <v>8298.1</v>
      </c>
      <c r="F8" s="129">
        <f t="shared" ref="F8:F16" si="0">E8/C8*100</f>
        <v>117.43702236060005</v>
      </c>
      <c r="G8" s="129">
        <f t="shared" ref="G8:G16" si="1">E8/D8*100</f>
        <v>98.911721934822523</v>
      </c>
    </row>
    <row r="9" spans="1:10" s="130" customFormat="1" ht="12.75" x14ac:dyDescent="0.2">
      <c r="A9" s="125" t="s">
        <v>16</v>
      </c>
      <c r="B9" s="133" t="s">
        <v>17</v>
      </c>
      <c r="C9" s="127">
        <v>23276.5</v>
      </c>
      <c r="D9" s="128">
        <v>24569.5</v>
      </c>
      <c r="E9" s="127">
        <v>24356.9</v>
      </c>
      <c r="F9" s="129">
        <f t="shared" si="0"/>
        <v>104.64159130453463</v>
      </c>
      <c r="G9" s="129">
        <f t="shared" si="1"/>
        <v>99.134699525834876</v>
      </c>
    </row>
    <row r="10" spans="1:10" s="130" customFormat="1" ht="12.75" x14ac:dyDescent="0.2">
      <c r="A10" s="125" t="s">
        <v>18</v>
      </c>
      <c r="B10" s="133" t="s">
        <v>19</v>
      </c>
      <c r="C10" s="127">
        <v>5217.6000000000004</v>
      </c>
      <c r="D10" s="128">
        <v>5690.3</v>
      </c>
      <c r="E10" s="127">
        <v>5490.5</v>
      </c>
      <c r="F10" s="129">
        <f t="shared" si="0"/>
        <v>105.2303741183686</v>
      </c>
      <c r="G10" s="129">
        <f t="shared" si="1"/>
        <v>96.488761576718275</v>
      </c>
    </row>
    <row r="11" spans="1:10" s="130" customFormat="1" ht="12.75" x14ac:dyDescent="0.2">
      <c r="A11" s="125" t="s">
        <v>20</v>
      </c>
      <c r="B11" s="133" t="s">
        <v>21</v>
      </c>
      <c r="C11" s="127">
        <v>7877.7</v>
      </c>
      <c r="D11" s="128">
        <v>8807.9</v>
      </c>
      <c r="E11" s="127">
        <v>8680.9</v>
      </c>
      <c r="F11" s="129">
        <f t="shared" si="0"/>
        <v>110.19586935272984</v>
      </c>
      <c r="G11" s="129">
        <f t="shared" si="1"/>
        <v>98.558112603458255</v>
      </c>
    </row>
    <row r="12" spans="1:10" s="130" customFormat="1" ht="12.75" x14ac:dyDescent="0.2">
      <c r="A12" s="125" t="s">
        <v>22</v>
      </c>
      <c r="B12" s="133" t="s">
        <v>23</v>
      </c>
      <c r="C12" s="127">
        <v>8281.7000000000007</v>
      </c>
      <c r="D12" s="128">
        <v>9503.6</v>
      </c>
      <c r="E12" s="127">
        <v>9414.4</v>
      </c>
      <c r="F12" s="129">
        <f t="shared" si="0"/>
        <v>113.67714358163177</v>
      </c>
      <c r="G12" s="129">
        <f t="shared" si="1"/>
        <v>99.061408308430472</v>
      </c>
    </row>
    <row r="13" spans="1:10" s="130" customFormat="1" ht="12.75" x14ac:dyDescent="0.2">
      <c r="A13" s="125" t="s">
        <v>24</v>
      </c>
      <c r="B13" s="133" t="s">
        <v>25</v>
      </c>
      <c r="C13" s="127">
        <v>9467.7999999999993</v>
      </c>
      <c r="D13" s="128">
        <v>10464.4</v>
      </c>
      <c r="E13" s="127">
        <v>10338.5</v>
      </c>
      <c r="F13" s="129">
        <f t="shared" si="0"/>
        <v>109.19643422970491</v>
      </c>
      <c r="G13" s="129">
        <f t="shared" si="1"/>
        <v>98.796873208210698</v>
      </c>
    </row>
    <row r="14" spans="1:10" s="130" customFormat="1" ht="12.75" x14ac:dyDescent="0.2">
      <c r="A14" s="125" t="s">
        <v>26</v>
      </c>
      <c r="B14" s="133" t="s">
        <v>27</v>
      </c>
      <c r="C14" s="127">
        <v>14323.1</v>
      </c>
      <c r="D14" s="128">
        <v>15569.9</v>
      </c>
      <c r="E14" s="127">
        <v>15520.7</v>
      </c>
      <c r="F14" s="129">
        <f t="shared" si="0"/>
        <v>108.36131842966957</v>
      </c>
      <c r="G14" s="129">
        <f t="shared" si="1"/>
        <v>99.68400567762157</v>
      </c>
    </row>
    <row r="15" spans="1:10" s="130" customFormat="1" ht="12.75" x14ac:dyDescent="0.2">
      <c r="A15" s="125" t="s">
        <v>28</v>
      </c>
      <c r="B15" s="133" t="s">
        <v>29</v>
      </c>
      <c r="C15" s="127">
        <v>16358.5</v>
      </c>
      <c r="D15" s="128">
        <v>17887.900000000001</v>
      </c>
      <c r="E15" s="127">
        <v>17659.8</v>
      </c>
      <c r="F15" s="129">
        <f t="shared" si="0"/>
        <v>107.95488583916617</v>
      </c>
      <c r="G15" s="129">
        <f t="shared" si="1"/>
        <v>98.724836341884725</v>
      </c>
    </row>
    <row r="16" spans="1:10" s="130" customFormat="1" ht="12.75" x14ac:dyDescent="0.2">
      <c r="A16" s="125" t="s">
        <v>30</v>
      </c>
      <c r="B16" s="133" t="s">
        <v>31</v>
      </c>
      <c r="C16" s="127">
        <v>13708.3</v>
      </c>
      <c r="D16" s="128">
        <v>15098</v>
      </c>
      <c r="E16" s="127">
        <v>15008.9</v>
      </c>
      <c r="F16" s="129">
        <f t="shared" si="0"/>
        <v>109.48768264482102</v>
      </c>
      <c r="G16" s="129">
        <f t="shared" si="1"/>
        <v>99.40985561001456</v>
      </c>
    </row>
    <row r="17" spans="1:7" s="124" customFormat="1" ht="12.75" x14ac:dyDescent="0.2">
      <c r="A17" s="131"/>
      <c r="B17" s="134" t="s">
        <v>7</v>
      </c>
      <c r="C17" s="132">
        <f>C4+C5+C7+C8+C9+C10+C11+C12+C13+C14+C15+C16</f>
        <v>228979.1</v>
      </c>
      <c r="D17" s="132">
        <f>D4+D5+D7+D8+D9+D10+D11+D12+D13+D14+D15+D16</f>
        <v>254928.88999999996</v>
      </c>
      <c r="E17" s="135">
        <f>E4+E5+E7+E8+E9+E10+E11+E12+E13+E14+E15+E16</f>
        <v>253262.9</v>
      </c>
      <c r="F17" s="123">
        <f>E17/C17*100</f>
        <v>110.60524737847253</v>
      </c>
      <c r="G17" s="123">
        <f>E17/D17*100</f>
        <v>99.34648834818212</v>
      </c>
    </row>
    <row r="18" spans="1:7" x14ac:dyDescent="0.25">
      <c r="C18" s="137"/>
      <c r="D18" s="137"/>
      <c r="E18" s="138"/>
      <c r="F18" s="138"/>
      <c r="G18" s="138"/>
    </row>
    <row r="19" spans="1:7" x14ac:dyDescent="0.25">
      <c r="C19" s="137"/>
      <c r="D19" s="137"/>
      <c r="E19" s="138"/>
      <c r="F19" s="138"/>
      <c r="G19" s="138"/>
    </row>
  </sheetData>
  <mergeCells count="1">
    <mergeCell ref="A1:G1"/>
  </mergeCells>
  <phoneticPr fontId="26" type="noConversion"/>
  <pageMargins left="0.7" right="0.7" top="0.75" bottom="0.75" header="0.3" footer="0.3"/>
  <pageSetup paperSize="9" scale="85" orientation="portrait" horizontalDpi="0" verticalDpi="0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4"/>
  <sheetViews>
    <sheetView workbookViewId="0">
      <selection activeCell="J10" sqref="J10"/>
    </sheetView>
  </sheetViews>
  <sheetFormatPr defaultRowHeight="15" x14ac:dyDescent="0.2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58" bestFit="1" customWidth="1"/>
    <col min="11" max="11" width="12.140625" style="58" bestFit="1" customWidth="1"/>
    <col min="12" max="12" width="12.140625" style="52" bestFit="1" customWidth="1"/>
    <col min="13" max="15" width="8.85546875" style="52" customWidth="1"/>
  </cols>
  <sheetData>
    <row r="1" spans="1:15" ht="70.5" customHeight="1" x14ac:dyDescent="0.25">
      <c r="A1" s="192" t="s">
        <v>51</v>
      </c>
      <c r="B1" s="193"/>
      <c r="C1" s="193"/>
      <c r="D1" s="193"/>
      <c r="E1" s="193"/>
      <c r="F1" s="193"/>
      <c r="G1" s="193"/>
      <c r="H1" s="50"/>
      <c r="I1" s="51"/>
      <c r="J1" s="51"/>
      <c r="K1" s="51"/>
    </row>
    <row r="2" spans="1:15" ht="94.5" x14ac:dyDescent="0.25">
      <c r="A2" s="59" t="s">
        <v>0</v>
      </c>
      <c r="B2" s="59" t="s">
        <v>1</v>
      </c>
      <c r="C2" s="59" t="s">
        <v>78</v>
      </c>
      <c r="D2" s="59" t="s">
        <v>80</v>
      </c>
      <c r="E2" s="59" t="s">
        <v>61</v>
      </c>
      <c r="F2" s="59" t="s">
        <v>2</v>
      </c>
      <c r="G2" s="59" t="s">
        <v>3</v>
      </c>
      <c r="H2" s="53"/>
      <c r="I2" s="51"/>
      <c r="J2" s="51"/>
      <c r="K2" s="51"/>
    </row>
    <row r="3" spans="1:15" s="57" customFormat="1" ht="18.75" x14ac:dyDescent="0.3">
      <c r="A3" s="60" t="s">
        <v>5</v>
      </c>
      <c r="B3" s="61" t="s">
        <v>38</v>
      </c>
      <c r="C3" s="107">
        <v>41.4</v>
      </c>
      <c r="D3" s="71">
        <v>0</v>
      </c>
      <c r="E3" s="72">
        <v>0</v>
      </c>
      <c r="F3" s="63">
        <f t="shared" ref="F3:F12" si="0">E3/C3*100</f>
        <v>0</v>
      </c>
      <c r="G3" s="63">
        <v>0</v>
      </c>
      <c r="H3" s="54"/>
      <c r="I3" s="55"/>
      <c r="J3" s="55"/>
      <c r="K3" s="55"/>
      <c r="L3" s="56"/>
      <c r="M3" s="56"/>
      <c r="N3" s="56"/>
      <c r="O3" s="56"/>
    </row>
    <row r="4" spans="1:15" s="57" customFormat="1" ht="18.75" x14ac:dyDescent="0.3">
      <c r="A4" s="60" t="s">
        <v>9</v>
      </c>
      <c r="B4" s="61" t="s">
        <v>39</v>
      </c>
      <c r="C4" s="107">
        <v>33.9</v>
      </c>
      <c r="D4" s="71">
        <v>0</v>
      </c>
      <c r="E4" s="72">
        <v>0</v>
      </c>
      <c r="F4" s="63">
        <f t="shared" si="0"/>
        <v>0</v>
      </c>
      <c r="G4" s="63">
        <v>0</v>
      </c>
      <c r="H4" s="54"/>
      <c r="I4" s="55"/>
      <c r="J4" s="55"/>
      <c r="K4" s="55"/>
      <c r="L4" s="56"/>
      <c r="M4" s="56"/>
      <c r="N4" s="56"/>
      <c r="O4" s="56"/>
    </row>
    <row r="5" spans="1:15" s="57" customFormat="1" ht="18.75" x14ac:dyDescent="0.3">
      <c r="A5" s="60" t="s">
        <v>12</v>
      </c>
      <c r="B5" s="74" t="s">
        <v>40</v>
      </c>
      <c r="C5" s="107">
        <v>115.2</v>
      </c>
      <c r="D5" s="71">
        <v>0</v>
      </c>
      <c r="E5" s="72">
        <v>0</v>
      </c>
      <c r="F5" s="63">
        <f t="shared" si="0"/>
        <v>0</v>
      </c>
      <c r="G5" s="63">
        <v>0</v>
      </c>
      <c r="H5" s="54"/>
      <c r="I5" s="55"/>
      <c r="J5" s="55"/>
      <c r="K5" s="55"/>
      <c r="L5" s="56"/>
      <c r="M5" s="56"/>
      <c r="N5" s="56"/>
      <c r="O5" s="56"/>
    </row>
    <row r="6" spans="1:15" s="57" customFormat="1" ht="18.75" x14ac:dyDescent="0.3">
      <c r="A6" s="60" t="s">
        <v>14</v>
      </c>
      <c r="B6" s="61" t="s">
        <v>41</v>
      </c>
      <c r="C6" s="107">
        <v>80.599999999999994</v>
      </c>
      <c r="D6" s="71">
        <v>0</v>
      </c>
      <c r="E6" s="72">
        <v>0</v>
      </c>
      <c r="F6" s="63">
        <f t="shared" si="0"/>
        <v>0</v>
      </c>
      <c r="G6" s="63">
        <v>0</v>
      </c>
      <c r="H6" s="54"/>
      <c r="I6" s="55"/>
      <c r="J6" s="55"/>
      <c r="K6" s="55"/>
      <c r="L6" s="56"/>
      <c r="M6" s="56"/>
      <c r="N6" s="56"/>
      <c r="O6" s="56"/>
    </row>
    <row r="7" spans="1:15" s="57" customFormat="1" ht="18.75" x14ac:dyDescent="0.3">
      <c r="A7" s="60" t="s">
        <v>16</v>
      </c>
      <c r="B7" s="61" t="s">
        <v>42</v>
      </c>
      <c r="C7" s="107">
        <v>42.3</v>
      </c>
      <c r="D7" s="71">
        <v>0</v>
      </c>
      <c r="E7" s="72">
        <v>0</v>
      </c>
      <c r="F7" s="63">
        <f t="shared" si="0"/>
        <v>0</v>
      </c>
      <c r="G7" s="63">
        <v>0</v>
      </c>
      <c r="H7" s="54"/>
      <c r="I7" s="55"/>
      <c r="J7" s="55"/>
      <c r="K7" s="55"/>
      <c r="L7" s="56"/>
      <c r="M7" s="56"/>
      <c r="N7" s="56"/>
      <c r="O7" s="56"/>
    </row>
    <row r="8" spans="1:15" s="57" customFormat="1" ht="18.75" x14ac:dyDescent="0.3">
      <c r="A8" s="60" t="s">
        <v>18</v>
      </c>
      <c r="B8" s="61" t="s">
        <v>43</v>
      </c>
      <c r="C8" s="107">
        <v>32.4</v>
      </c>
      <c r="D8" s="71">
        <v>0</v>
      </c>
      <c r="E8" s="72">
        <v>0</v>
      </c>
      <c r="F8" s="63">
        <f t="shared" si="0"/>
        <v>0</v>
      </c>
      <c r="G8" s="63">
        <v>0</v>
      </c>
      <c r="H8" s="54"/>
      <c r="I8" s="55"/>
      <c r="J8" s="55"/>
      <c r="K8" s="55"/>
      <c r="L8" s="56"/>
      <c r="M8" s="56"/>
      <c r="N8" s="56"/>
      <c r="O8" s="56"/>
    </row>
    <row r="9" spans="1:15" s="57" customFormat="1" ht="18.75" x14ac:dyDescent="0.3">
      <c r="A9" s="60" t="s">
        <v>20</v>
      </c>
      <c r="B9" s="61" t="s">
        <v>44</v>
      </c>
      <c r="C9" s="107">
        <v>94.5</v>
      </c>
      <c r="D9" s="71">
        <v>0</v>
      </c>
      <c r="E9" s="72">
        <v>0</v>
      </c>
      <c r="F9" s="63">
        <f t="shared" si="0"/>
        <v>0</v>
      </c>
      <c r="G9" s="63">
        <v>0</v>
      </c>
      <c r="H9" s="54"/>
      <c r="I9" s="55"/>
      <c r="J9" s="55"/>
      <c r="K9" s="55"/>
      <c r="L9" s="56"/>
      <c r="M9" s="56"/>
      <c r="N9" s="56"/>
      <c r="O9" s="56"/>
    </row>
    <row r="10" spans="1:15" s="57" customFormat="1" ht="18.75" x14ac:dyDescent="0.3">
      <c r="A10" s="60" t="s">
        <v>22</v>
      </c>
      <c r="B10" s="61" t="s">
        <v>45</v>
      </c>
      <c r="C10" s="107">
        <v>36</v>
      </c>
      <c r="D10" s="71">
        <v>0</v>
      </c>
      <c r="E10" s="72">
        <v>0</v>
      </c>
      <c r="F10" s="63">
        <f t="shared" si="0"/>
        <v>0</v>
      </c>
      <c r="G10" s="63">
        <v>0</v>
      </c>
      <c r="H10" s="54"/>
      <c r="I10" s="55"/>
      <c r="J10" s="55"/>
      <c r="K10" s="55"/>
      <c r="L10" s="56"/>
      <c r="M10" s="56"/>
      <c r="N10" s="56"/>
      <c r="O10" s="56"/>
    </row>
    <row r="11" spans="1:15" s="57" customFormat="1" ht="18.75" x14ac:dyDescent="0.3">
      <c r="A11" s="60" t="s">
        <v>24</v>
      </c>
      <c r="B11" s="61" t="s">
        <v>46</v>
      </c>
      <c r="C11" s="107">
        <v>46.4</v>
      </c>
      <c r="D11" s="71">
        <v>0</v>
      </c>
      <c r="E11" s="72">
        <v>0</v>
      </c>
      <c r="F11" s="63">
        <f t="shared" si="0"/>
        <v>0</v>
      </c>
      <c r="G11" s="63">
        <v>0</v>
      </c>
      <c r="H11" s="54"/>
      <c r="I11" s="55"/>
      <c r="J11" s="55"/>
      <c r="K11" s="55"/>
      <c r="L11" s="56"/>
      <c r="M11" s="56"/>
      <c r="N11" s="56"/>
      <c r="O11" s="56"/>
    </row>
    <row r="12" spans="1:15" s="57" customFormat="1" ht="18.75" x14ac:dyDescent="0.3">
      <c r="A12" s="60" t="s">
        <v>26</v>
      </c>
      <c r="B12" s="61" t="s">
        <v>47</v>
      </c>
      <c r="C12" s="107">
        <v>59.3</v>
      </c>
      <c r="D12" s="71">
        <v>0</v>
      </c>
      <c r="E12" s="72">
        <v>0</v>
      </c>
      <c r="F12" s="63">
        <f t="shared" si="0"/>
        <v>0</v>
      </c>
      <c r="G12" s="63">
        <v>0</v>
      </c>
      <c r="H12" s="54"/>
      <c r="I12" s="55"/>
      <c r="J12" s="55"/>
      <c r="K12" s="55"/>
      <c r="L12" s="56"/>
      <c r="M12" s="56"/>
      <c r="N12" s="56"/>
      <c r="O12" s="56"/>
    </row>
    <row r="13" spans="1:15" ht="18.75" x14ac:dyDescent="0.3">
      <c r="A13" s="64"/>
      <c r="B13" s="70" t="s">
        <v>49</v>
      </c>
      <c r="C13" s="209">
        <f>C3+C4+C5+C6+C7+C8+C9+C10+C11+C12</f>
        <v>582</v>
      </c>
      <c r="D13" s="71">
        <v>0</v>
      </c>
      <c r="E13" s="72">
        <v>0</v>
      </c>
      <c r="F13" s="63">
        <v>0</v>
      </c>
      <c r="G13" s="63">
        <v>0</v>
      </c>
    </row>
    <row r="14" spans="1:15" x14ac:dyDescent="0.25">
      <c r="C14" s="16"/>
      <c r="D14" s="16"/>
      <c r="E14" s="26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4"/>
  <sheetViews>
    <sheetView workbookViewId="0">
      <selection activeCell="E23" sqref="E23"/>
    </sheetView>
  </sheetViews>
  <sheetFormatPr defaultRowHeight="15" x14ac:dyDescent="0.2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58" bestFit="1" customWidth="1"/>
    <col min="11" max="11" width="12.140625" style="58" bestFit="1" customWidth="1"/>
    <col min="12" max="12" width="12.140625" style="52" bestFit="1" customWidth="1"/>
    <col min="13" max="15" width="8.85546875" style="52" customWidth="1"/>
  </cols>
  <sheetData>
    <row r="1" spans="1:15" ht="82.5" customHeight="1" x14ac:dyDescent="0.25">
      <c r="A1" s="198" t="s">
        <v>52</v>
      </c>
      <c r="B1" s="199"/>
      <c r="C1" s="199"/>
      <c r="D1" s="199"/>
      <c r="E1" s="199"/>
      <c r="F1" s="199"/>
      <c r="G1" s="199"/>
      <c r="H1" s="50"/>
      <c r="I1" s="51"/>
      <c r="J1" s="51"/>
      <c r="K1" s="51"/>
    </row>
    <row r="2" spans="1:15" ht="94.5" x14ac:dyDescent="0.25">
      <c r="A2" s="59" t="s">
        <v>0</v>
      </c>
      <c r="B2" s="59" t="s">
        <v>1</v>
      </c>
      <c r="C2" s="59" t="s">
        <v>78</v>
      </c>
      <c r="D2" s="59" t="s">
        <v>80</v>
      </c>
      <c r="E2" s="59" t="s">
        <v>61</v>
      </c>
      <c r="F2" s="59" t="s">
        <v>2</v>
      </c>
      <c r="G2" s="59" t="s">
        <v>3</v>
      </c>
      <c r="H2" s="53"/>
      <c r="I2" s="51"/>
      <c r="J2" s="51"/>
      <c r="K2" s="51"/>
    </row>
    <row r="3" spans="1:15" s="57" customFormat="1" ht="15.75" x14ac:dyDescent="0.25">
      <c r="A3" s="60" t="s">
        <v>5</v>
      </c>
      <c r="B3" s="61" t="s">
        <v>37</v>
      </c>
      <c r="C3" s="65">
        <v>535.1</v>
      </c>
      <c r="D3" s="65">
        <v>535.1</v>
      </c>
      <c r="E3" s="65">
        <v>535.1</v>
      </c>
      <c r="F3" s="63">
        <f t="shared" ref="F3:F13" si="0">E3/C3*100</f>
        <v>100</v>
      </c>
      <c r="G3" s="63">
        <f t="shared" ref="G3:G13" si="1">E3/D3*100</f>
        <v>100</v>
      </c>
      <c r="H3" s="54"/>
      <c r="I3" s="55"/>
      <c r="J3" s="55"/>
      <c r="K3" s="55"/>
      <c r="L3" s="56"/>
      <c r="M3" s="56"/>
      <c r="N3" s="56"/>
      <c r="O3" s="56"/>
    </row>
    <row r="4" spans="1:15" s="57" customFormat="1" ht="15.75" x14ac:dyDescent="0.25">
      <c r="A4" s="60" t="s">
        <v>9</v>
      </c>
      <c r="B4" s="61" t="s">
        <v>38</v>
      </c>
      <c r="C4" s="65">
        <v>601.70000000000005</v>
      </c>
      <c r="D4" s="65">
        <v>601.70000000000005</v>
      </c>
      <c r="E4" s="65">
        <v>601.70000000000005</v>
      </c>
      <c r="F4" s="63">
        <f t="shared" si="0"/>
        <v>100</v>
      </c>
      <c r="G4" s="63">
        <f t="shared" si="1"/>
        <v>100</v>
      </c>
      <c r="H4" s="54"/>
      <c r="I4" s="55"/>
      <c r="J4" s="55"/>
      <c r="K4" s="55"/>
      <c r="L4" s="56"/>
      <c r="M4" s="56"/>
      <c r="N4" s="56"/>
      <c r="O4" s="56"/>
    </row>
    <row r="5" spans="1:15" s="57" customFormat="1" ht="15.75" x14ac:dyDescent="0.25">
      <c r="A5" s="60" t="s">
        <v>12</v>
      </c>
      <c r="B5" s="61" t="s">
        <v>39</v>
      </c>
      <c r="C5" s="65">
        <v>668.5</v>
      </c>
      <c r="D5" s="65">
        <v>668.5</v>
      </c>
      <c r="E5" s="65">
        <v>668.5</v>
      </c>
      <c r="F5" s="63">
        <f t="shared" si="0"/>
        <v>100</v>
      </c>
      <c r="G5" s="63">
        <f t="shared" si="1"/>
        <v>100</v>
      </c>
      <c r="H5" s="54"/>
      <c r="I5" s="55"/>
      <c r="J5" s="55"/>
      <c r="K5" s="55"/>
      <c r="L5" s="56"/>
      <c r="M5" s="56"/>
      <c r="N5" s="56"/>
      <c r="O5" s="56"/>
    </row>
    <row r="6" spans="1:15" s="57" customFormat="1" ht="15.75" x14ac:dyDescent="0.25">
      <c r="A6" s="60" t="s">
        <v>14</v>
      </c>
      <c r="B6" s="74" t="s">
        <v>40</v>
      </c>
      <c r="C6" s="65">
        <v>869.2</v>
      </c>
      <c r="D6" s="65">
        <v>869.2</v>
      </c>
      <c r="E6" s="65">
        <v>869.2</v>
      </c>
      <c r="F6" s="63">
        <f t="shared" si="0"/>
        <v>100</v>
      </c>
      <c r="G6" s="63">
        <f t="shared" si="1"/>
        <v>100</v>
      </c>
      <c r="H6" s="54"/>
      <c r="I6" s="55"/>
      <c r="J6" s="55"/>
      <c r="K6" s="55"/>
      <c r="L6" s="56"/>
      <c r="M6" s="56"/>
      <c r="N6" s="56"/>
      <c r="O6" s="56"/>
    </row>
    <row r="7" spans="1:15" s="57" customFormat="1" ht="15.75" x14ac:dyDescent="0.25">
      <c r="A7" s="60" t="s">
        <v>16</v>
      </c>
      <c r="B7" s="61" t="s">
        <v>41</v>
      </c>
      <c r="C7" s="65">
        <v>1537.9</v>
      </c>
      <c r="D7" s="65">
        <v>1537.9</v>
      </c>
      <c r="E7" s="65">
        <v>1537.9</v>
      </c>
      <c r="F7" s="63">
        <f t="shared" si="0"/>
        <v>100</v>
      </c>
      <c r="G7" s="63">
        <f t="shared" si="1"/>
        <v>100</v>
      </c>
      <c r="H7" s="54"/>
      <c r="I7" s="55"/>
      <c r="J7" s="55"/>
      <c r="K7" s="55"/>
      <c r="L7" s="56"/>
      <c r="M7" s="56"/>
      <c r="N7" s="56"/>
      <c r="O7" s="56"/>
    </row>
    <row r="8" spans="1:15" s="57" customFormat="1" ht="15.75" x14ac:dyDescent="0.25">
      <c r="A8" s="60" t="s">
        <v>18</v>
      </c>
      <c r="B8" s="61" t="s">
        <v>42</v>
      </c>
      <c r="C8" s="65">
        <v>936.1</v>
      </c>
      <c r="D8" s="65">
        <v>936.1</v>
      </c>
      <c r="E8" s="65">
        <v>936.1</v>
      </c>
      <c r="F8" s="63">
        <f t="shared" si="0"/>
        <v>100</v>
      </c>
      <c r="G8" s="63">
        <f t="shared" si="1"/>
        <v>100</v>
      </c>
      <c r="H8" s="54"/>
      <c r="I8" s="55"/>
      <c r="J8" s="55"/>
      <c r="K8" s="55"/>
      <c r="L8" s="56"/>
      <c r="M8" s="56"/>
      <c r="N8" s="56"/>
      <c r="O8" s="56"/>
    </row>
    <row r="9" spans="1:15" s="57" customFormat="1" ht="15.75" x14ac:dyDescent="0.25">
      <c r="A9" s="60" t="s">
        <v>20</v>
      </c>
      <c r="B9" s="61" t="s">
        <v>43</v>
      </c>
      <c r="C9" s="65">
        <v>668.5</v>
      </c>
      <c r="D9" s="65">
        <v>668.5</v>
      </c>
      <c r="E9" s="65">
        <v>668.5</v>
      </c>
      <c r="F9" s="63">
        <f t="shared" si="0"/>
        <v>100</v>
      </c>
      <c r="G9" s="63">
        <f t="shared" si="1"/>
        <v>100</v>
      </c>
      <c r="H9" s="54"/>
      <c r="I9" s="55"/>
      <c r="J9" s="55"/>
      <c r="K9" s="55"/>
      <c r="L9" s="56"/>
      <c r="M9" s="56"/>
      <c r="N9" s="56"/>
      <c r="O9" s="56"/>
    </row>
    <row r="10" spans="1:15" s="57" customFormat="1" ht="15.75" x14ac:dyDescent="0.25">
      <c r="A10" s="60" t="s">
        <v>22</v>
      </c>
      <c r="B10" s="61" t="s">
        <v>44</v>
      </c>
      <c r="C10" s="65">
        <v>1203.5</v>
      </c>
      <c r="D10" s="65">
        <v>1203.5</v>
      </c>
      <c r="E10" s="65">
        <v>1203.5</v>
      </c>
      <c r="F10" s="63">
        <f t="shared" si="0"/>
        <v>100</v>
      </c>
      <c r="G10" s="63">
        <f t="shared" si="1"/>
        <v>100</v>
      </c>
      <c r="H10" s="54"/>
      <c r="I10" s="55"/>
      <c r="J10" s="55"/>
      <c r="K10" s="55"/>
      <c r="L10" s="56"/>
      <c r="M10" s="56"/>
      <c r="N10" s="56"/>
      <c r="O10" s="56"/>
    </row>
    <row r="11" spans="1:15" s="57" customFormat="1" ht="15.75" x14ac:dyDescent="0.25">
      <c r="A11" s="60" t="s">
        <v>24</v>
      </c>
      <c r="B11" s="61" t="s">
        <v>45</v>
      </c>
      <c r="C11" s="65">
        <v>668.7</v>
      </c>
      <c r="D11" s="65">
        <v>668.7</v>
      </c>
      <c r="E11" s="65">
        <v>668.7</v>
      </c>
      <c r="F11" s="63">
        <f t="shared" si="0"/>
        <v>100</v>
      </c>
      <c r="G11" s="63">
        <f t="shared" si="1"/>
        <v>100</v>
      </c>
      <c r="H11" s="54"/>
      <c r="I11" s="55"/>
      <c r="J11" s="55"/>
      <c r="K11" s="55"/>
      <c r="L11" s="56"/>
      <c r="M11" s="56"/>
      <c r="N11" s="56"/>
      <c r="O11" s="56"/>
    </row>
    <row r="12" spans="1:15" s="57" customFormat="1" ht="15.75" x14ac:dyDescent="0.25">
      <c r="A12" s="60" t="s">
        <v>26</v>
      </c>
      <c r="B12" s="61" t="s">
        <v>46</v>
      </c>
      <c r="C12" s="65">
        <v>802.3</v>
      </c>
      <c r="D12" s="65">
        <v>802.3</v>
      </c>
      <c r="E12" s="65">
        <v>802.3</v>
      </c>
      <c r="F12" s="63">
        <f t="shared" si="0"/>
        <v>100</v>
      </c>
      <c r="G12" s="63">
        <f t="shared" si="1"/>
        <v>100</v>
      </c>
      <c r="H12" s="54"/>
      <c r="I12" s="55"/>
      <c r="J12" s="55"/>
      <c r="K12" s="55"/>
      <c r="L12" s="56"/>
      <c r="M12" s="56"/>
      <c r="N12" s="56"/>
      <c r="O12" s="56"/>
    </row>
    <row r="13" spans="1:15" s="57" customFormat="1" ht="15.75" x14ac:dyDescent="0.25">
      <c r="A13" s="60" t="s">
        <v>28</v>
      </c>
      <c r="B13" s="61" t="s">
        <v>47</v>
      </c>
      <c r="C13" s="65">
        <v>1002.9</v>
      </c>
      <c r="D13" s="65">
        <v>1002.9</v>
      </c>
      <c r="E13" s="65">
        <v>1002.9</v>
      </c>
      <c r="F13" s="63">
        <f t="shared" si="0"/>
        <v>100</v>
      </c>
      <c r="G13" s="63">
        <f t="shared" si="1"/>
        <v>100</v>
      </c>
      <c r="H13" s="54"/>
      <c r="I13" s="55"/>
      <c r="J13" s="55"/>
      <c r="K13" s="55"/>
      <c r="L13" s="56"/>
      <c r="M13" s="56"/>
      <c r="N13" s="56"/>
      <c r="O13" s="56"/>
    </row>
    <row r="14" spans="1:15" ht="18.75" x14ac:dyDescent="0.3">
      <c r="A14" s="64"/>
      <c r="B14" s="70" t="s">
        <v>49</v>
      </c>
      <c r="C14" s="108">
        <f>SUM(C3:C13)</f>
        <v>9494.4</v>
      </c>
      <c r="D14" s="108">
        <f t="shared" ref="D14:E14" si="2">SUM(D3:D13)</f>
        <v>9494.4</v>
      </c>
      <c r="E14" s="108">
        <f t="shared" si="2"/>
        <v>9494.4</v>
      </c>
      <c r="F14" s="108">
        <v>100</v>
      </c>
      <c r="G14" s="108">
        <v>100</v>
      </c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topLeftCell="A2" workbookViewId="0">
      <selection activeCell="E23" sqref="E23"/>
    </sheetView>
  </sheetViews>
  <sheetFormatPr defaultRowHeight="15" x14ac:dyDescent="0.2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69.5" customHeight="1" x14ac:dyDescent="0.25">
      <c r="A1" s="192" t="s">
        <v>63</v>
      </c>
      <c r="B1" s="193"/>
      <c r="C1" s="193"/>
      <c r="D1" s="193"/>
      <c r="E1" s="193"/>
      <c r="F1" s="193"/>
      <c r="G1" s="193"/>
      <c r="H1" s="1"/>
      <c r="I1" s="1"/>
      <c r="J1" s="1"/>
    </row>
    <row r="2" spans="1:10" ht="94.5" x14ac:dyDescent="0.25">
      <c r="A2" s="59" t="s">
        <v>0</v>
      </c>
      <c r="B2" s="59" t="s">
        <v>1</v>
      </c>
      <c r="C2" s="59" t="s">
        <v>78</v>
      </c>
      <c r="D2" s="59" t="s">
        <v>77</v>
      </c>
      <c r="E2" s="59" t="s">
        <v>56</v>
      </c>
      <c r="F2" s="59" t="s">
        <v>2</v>
      </c>
      <c r="G2" s="59" t="s">
        <v>3</v>
      </c>
      <c r="H2" s="1"/>
      <c r="I2" s="1"/>
      <c r="J2" s="1"/>
    </row>
    <row r="3" spans="1:10" s="7" customFormat="1" ht="15.75" x14ac:dyDescent="0.2">
      <c r="A3" s="83"/>
      <c r="B3" s="84" t="s">
        <v>4</v>
      </c>
      <c r="C3" s="109">
        <f>C4+C5</f>
        <v>79732</v>
      </c>
      <c r="D3" s="109">
        <f>D4+D5</f>
        <v>88171.7</v>
      </c>
      <c r="E3" s="109">
        <f>E4+E5</f>
        <v>85895.3</v>
      </c>
      <c r="F3" s="110">
        <f>E3/C3*100</f>
        <v>107.73002056890584</v>
      </c>
      <c r="G3" s="110">
        <f>E3/D3*100</f>
        <v>97.418219224535775</v>
      </c>
    </row>
    <row r="4" spans="1:10" s="11" customFormat="1" ht="31.5" x14ac:dyDescent="0.2">
      <c r="A4" s="60" t="s">
        <v>5</v>
      </c>
      <c r="B4" s="86" t="s">
        <v>6</v>
      </c>
      <c r="C4" s="66">
        <v>60232</v>
      </c>
      <c r="D4" s="66">
        <v>69451.7</v>
      </c>
      <c r="E4" s="66">
        <v>67175.3</v>
      </c>
      <c r="F4" s="66">
        <f>E4/C4*100</f>
        <v>111.52759330588391</v>
      </c>
      <c r="G4" s="66">
        <f>E4/D4*100</f>
        <v>96.722326451332378</v>
      </c>
    </row>
    <row r="5" spans="1:10" s="11" customFormat="1" ht="31.5" x14ac:dyDescent="0.2">
      <c r="A5" s="60" t="s">
        <v>9</v>
      </c>
      <c r="B5" s="86" t="s">
        <v>10</v>
      </c>
      <c r="C5" s="66">
        <v>19500</v>
      </c>
      <c r="D5" s="66">
        <v>18720</v>
      </c>
      <c r="E5" s="66">
        <v>18720</v>
      </c>
      <c r="F5" s="66">
        <f>E5/C5*100</f>
        <v>96</v>
      </c>
      <c r="G5" s="66">
        <f>E5/D5*100</f>
        <v>100</v>
      </c>
    </row>
    <row r="6" spans="1:10" s="7" customFormat="1" ht="31.5" x14ac:dyDescent="0.2">
      <c r="A6" s="87"/>
      <c r="B6" s="84" t="s">
        <v>11</v>
      </c>
      <c r="C6" s="110">
        <f>SUM(C7:C16)</f>
        <v>238464.80000000002</v>
      </c>
      <c r="D6" s="110">
        <f>SUM(D7:D16)</f>
        <v>237387.1</v>
      </c>
      <c r="E6" s="110">
        <f>SUM(E7:E16)</f>
        <v>237367.1</v>
      </c>
      <c r="F6" s="110">
        <f>E6/C6*100</f>
        <v>99.539680489531364</v>
      </c>
      <c r="G6" s="110">
        <f>E6/D6*100</f>
        <v>99.991574942362078</v>
      </c>
    </row>
    <row r="7" spans="1:10" s="11" customFormat="1" ht="15.75" x14ac:dyDescent="0.2">
      <c r="A7" s="60" t="s">
        <v>12</v>
      </c>
      <c r="B7" s="86" t="s">
        <v>13</v>
      </c>
      <c r="C7" s="66">
        <v>11700</v>
      </c>
      <c r="D7" s="66">
        <v>9911.2000000000007</v>
      </c>
      <c r="E7" s="66">
        <v>9911.2000000000007</v>
      </c>
      <c r="F7" s="66">
        <f>E7/C7*100</f>
        <v>84.711111111111109</v>
      </c>
      <c r="G7" s="66">
        <f>E7/D7*100</f>
        <v>100</v>
      </c>
    </row>
    <row r="8" spans="1:10" s="11" customFormat="1" ht="31.5" x14ac:dyDescent="0.2">
      <c r="A8" s="60" t="s">
        <v>14</v>
      </c>
      <c r="B8" s="90" t="s">
        <v>15</v>
      </c>
      <c r="C8" s="66">
        <v>11900</v>
      </c>
      <c r="D8" s="66">
        <v>12958.4</v>
      </c>
      <c r="E8" s="66">
        <v>12958.4</v>
      </c>
      <c r="F8" s="66">
        <f t="shared" ref="F8:F16" si="0">E8/C8*100</f>
        <v>108.89411764705883</v>
      </c>
      <c r="G8" s="66">
        <f t="shared" ref="G8:G16" si="1">E8/D8*100</f>
        <v>100</v>
      </c>
    </row>
    <row r="9" spans="1:10" s="11" customFormat="1" ht="15.75" x14ac:dyDescent="0.2">
      <c r="A9" s="60" t="s">
        <v>16</v>
      </c>
      <c r="B9" s="90" t="s">
        <v>17</v>
      </c>
      <c r="C9" s="66">
        <v>40240</v>
      </c>
      <c r="D9" s="66">
        <v>40257.199999999997</v>
      </c>
      <c r="E9" s="66">
        <v>40257.199999999997</v>
      </c>
      <c r="F9" s="66">
        <f t="shared" si="0"/>
        <v>100.04274353876738</v>
      </c>
      <c r="G9" s="66">
        <f t="shared" si="1"/>
        <v>100</v>
      </c>
    </row>
    <row r="10" spans="1:10" s="11" customFormat="1" ht="15.75" x14ac:dyDescent="0.2">
      <c r="A10" s="60" t="s">
        <v>18</v>
      </c>
      <c r="B10" s="90" t="s">
        <v>19</v>
      </c>
      <c r="C10" s="66">
        <v>24144.6</v>
      </c>
      <c r="D10" s="66">
        <v>22723.5</v>
      </c>
      <c r="E10" s="66">
        <v>22723.5</v>
      </c>
      <c r="F10" s="66">
        <f t="shared" si="0"/>
        <v>94.114211873462395</v>
      </c>
      <c r="G10" s="66">
        <f t="shared" si="1"/>
        <v>100</v>
      </c>
    </row>
    <row r="11" spans="1:10" s="11" customFormat="1" ht="31.5" x14ac:dyDescent="0.2">
      <c r="A11" s="60" t="s">
        <v>20</v>
      </c>
      <c r="B11" s="90" t="s">
        <v>21</v>
      </c>
      <c r="C11" s="66">
        <v>39500</v>
      </c>
      <c r="D11" s="66">
        <v>39617.4</v>
      </c>
      <c r="E11" s="66">
        <v>39617.4</v>
      </c>
      <c r="F11" s="66">
        <f t="shared" si="0"/>
        <v>100.29721518987343</v>
      </c>
      <c r="G11" s="66">
        <f t="shared" si="1"/>
        <v>100</v>
      </c>
    </row>
    <row r="12" spans="1:10" s="11" customFormat="1" ht="15.75" x14ac:dyDescent="0.2">
      <c r="A12" s="60" t="s">
        <v>22</v>
      </c>
      <c r="B12" s="90" t="s">
        <v>23</v>
      </c>
      <c r="C12" s="66">
        <v>12800</v>
      </c>
      <c r="D12" s="66">
        <v>12207.6</v>
      </c>
      <c r="E12" s="66">
        <v>12187.6</v>
      </c>
      <c r="F12" s="66">
        <f t="shared" si="0"/>
        <v>95.215625000000003</v>
      </c>
      <c r="G12" s="66">
        <f t="shared" si="1"/>
        <v>99.836167633277626</v>
      </c>
    </row>
    <row r="13" spans="1:10" s="11" customFormat="1" ht="15.75" x14ac:dyDescent="0.2">
      <c r="A13" s="60" t="s">
        <v>24</v>
      </c>
      <c r="B13" s="90" t="s">
        <v>25</v>
      </c>
      <c r="C13" s="66">
        <v>27280.2</v>
      </c>
      <c r="D13" s="66">
        <v>25544.7</v>
      </c>
      <c r="E13" s="66">
        <v>25544.7</v>
      </c>
      <c r="F13" s="66">
        <f t="shared" si="0"/>
        <v>93.638243121384747</v>
      </c>
      <c r="G13" s="66">
        <f t="shared" si="1"/>
        <v>100</v>
      </c>
    </row>
    <row r="14" spans="1:10" s="11" customFormat="1" ht="15.75" x14ac:dyDescent="0.2">
      <c r="A14" s="60" t="s">
        <v>26</v>
      </c>
      <c r="B14" s="90" t="s">
        <v>27</v>
      </c>
      <c r="C14" s="66">
        <v>11100</v>
      </c>
      <c r="D14" s="66">
        <v>11293.9</v>
      </c>
      <c r="E14" s="66">
        <v>11293.9</v>
      </c>
      <c r="F14" s="66">
        <f t="shared" si="0"/>
        <v>101.74684684684685</v>
      </c>
      <c r="G14" s="66">
        <f t="shared" si="1"/>
        <v>100</v>
      </c>
    </row>
    <row r="15" spans="1:10" s="11" customFormat="1" ht="31.5" x14ac:dyDescent="0.2">
      <c r="A15" s="60" t="s">
        <v>28</v>
      </c>
      <c r="B15" s="90" t="s">
        <v>29</v>
      </c>
      <c r="C15" s="66">
        <v>42300</v>
      </c>
      <c r="D15" s="66">
        <v>44860.3</v>
      </c>
      <c r="E15" s="66">
        <v>44860.3</v>
      </c>
      <c r="F15" s="66">
        <f t="shared" si="0"/>
        <v>106.05271867612294</v>
      </c>
      <c r="G15" s="66">
        <f t="shared" si="1"/>
        <v>100</v>
      </c>
    </row>
    <row r="16" spans="1:10" s="11" customFormat="1" ht="15.75" x14ac:dyDescent="0.2">
      <c r="A16" s="60" t="s">
        <v>30</v>
      </c>
      <c r="B16" s="90" t="s">
        <v>31</v>
      </c>
      <c r="C16" s="66">
        <v>17500</v>
      </c>
      <c r="D16" s="66">
        <v>18012.900000000001</v>
      </c>
      <c r="E16" s="66">
        <v>18012.900000000001</v>
      </c>
      <c r="F16" s="66">
        <f t="shared" si="0"/>
        <v>102.93085714285715</v>
      </c>
      <c r="G16" s="66">
        <f t="shared" si="1"/>
        <v>100</v>
      </c>
    </row>
    <row r="17" spans="1:7" s="7" customFormat="1" ht="15.75" x14ac:dyDescent="0.2">
      <c r="A17" s="87"/>
      <c r="B17" s="91" t="s">
        <v>7</v>
      </c>
      <c r="C17" s="110">
        <f>C4+C5+C7+C8+C9+C10+C11+C12+C13+C14+C15+C16</f>
        <v>318196.80000000005</v>
      </c>
      <c r="D17" s="110">
        <f>D4+D5+D7+D8+D9+D10+D11+D12+D13+D14+D15+D16</f>
        <v>325558.80000000005</v>
      </c>
      <c r="E17" s="110">
        <f>E4+E5+E7+E8+E9+E10+E11+E12+E13+E14+E15+E16</f>
        <v>323262.40000000002</v>
      </c>
      <c r="F17" s="110">
        <f>E17/C17*100</f>
        <v>101.59197075520558</v>
      </c>
      <c r="G17" s="110">
        <f>E17/D17*100</f>
        <v>99.29462819005353</v>
      </c>
    </row>
    <row r="18" spans="1:7" x14ac:dyDescent="0.25">
      <c r="D18" s="16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5"/>
  <sheetViews>
    <sheetView workbookViewId="0">
      <selection activeCell="E23" sqref="E23"/>
    </sheetView>
  </sheetViews>
  <sheetFormatPr defaultRowHeight="15" x14ac:dyDescent="0.2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58" bestFit="1" customWidth="1"/>
    <col min="11" max="11" width="12.140625" style="58" bestFit="1" customWidth="1"/>
    <col min="12" max="12" width="12.140625" style="52" bestFit="1" customWidth="1"/>
    <col min="13" max="15" width="8.85546875" style="52" customWidth="1"/>
  </cols>
  <sheetData>
    <row r="1" spans="1:15" ht="70.5" customHeight="1" x14ac:dyDescent="0.25">
      <c r="A1" s="192" t="s">
        <v>53</v>
      </c>
      <c r="B1" s="193"/>
      <c r="C1" s="193"/>
      <c r="D1" s="193"/>
      <c r="E1" s="193"/>
      <c r="F1" s="193"/>
      <c r="G1" s="193"/>
      <c r="H1" s="50"/>
      <c r="I1" s="51"/>
      <c r="J1" s="51"/>
      <c r="K1" s="51"/>
    </row>
    <row r="2" spans="1:15" ht="94.5" x14ac:dyDescent="0.25">
      <c r="A2" s="59" t="s">
        <v>0</v>
      </c>
      <c r="B2" s="59" t="s">
        <v>1</v>
      </c>
      <c r="C2" s="59" t="s">
        <v>78</v>
      </c>
      <c r="D2" s="59" t="s">
        <v>79</v>
      </c>
      <c r="E2" s="59" t="s">
        <v>61</v>
      </c>
      <c r="F2" s="59" t="s">
        <v>2</v>
      </c>
      <c r="G2" s="59" t="s">
        <v>3</v>
      </c>
      <c r="H2" s="53"/>
      <c r="I2" s="51"/>
      <c r="J2" s="51"/>
      <c r="K2" s="51"/>
    </row>
    <row r="3" spans="1:15" s="57" customFormat="1" ht="15.75" x14ac:dyDescent="0.25">
      <c r="A3" s="60" t="s">
        <v>5</v>
      </c>
      <c r="B3" s="61" t="s">
        <v>36</v>
      </c>
      <c r="C3" s="65">
        <v>664.7</v>
      </c>
      <c r="D3" s="65">
        <v>664.7</v>
      </c>
      <c r="E3" s="65">
        <v>664.7</v>
      </c>
      <c r="F3" s="63">
        <f t="shared" ref="F3:F14" si="0">E3/C3*100</f>
        <v>100</v>
      </c>
      <c r="G3" s="63">
        <f t="shared" ref="G3:G14" si="1">E3/D3*100</f>
        <v>100</v>
      </c>
      <c r="H3" s="54"/>
      <c r="I3" s="55"/>
      <c r="J3" s="55"/>
      <c r="K3" s="55"/>
      <c r="L3" s="56"/>
      <c r="M3" s="56"/>
      <c r="N3" s="56"/>
      <c r="O3" s="56"/>
    </row>
    <row r="4" spans="1:15" s="57" customFormat="1" ht="15.75" x14ac:dyDescent="0.25">
      <c r="A4" s="60" t="s">
        <v>9</v>
      </c>
      <c r="B4" s="61" t="s">
        <v>37</v>
      </c>
      <c r="C4" s="65">
        <v>286.3</v>
      </c>
      <c r="D4" s="65">
        <v>286.3</v>
      </c>
      <c r="E4" s="65">
        <v>286.3</v>
      </c>
      <c r="F4" s="63">
        <f t="shared" si="0"/>
        <v>100</v>
      </c>
      <c r="G4" s="63">
        <f t="shared" si="1"/>
        <v>100</v>
      </c>
      <c r="H4" s="54"/>
      <c r="I4" s="55"/>
      <c r="J4" s="55"/>
      <c r="K4" s="55"/>
      <c r="L4" s="56"/>
      <c r="M4" s="56"/>
      <c r="N4" s="56"/>
      <c r="O4" s="56"/>
    </row>
    <row r="5" spans="1:15" s="57" customFormat="1" ht="15.75" x14ac:dyDescent="0.25">
      <c r="A5" s="60" t="s">
        <v>12</v>
      </c>
      <c r="B5" s="61" t="s">
        <v>38</v>
      </c>
      <c r="C5" s="65">
        <v>286.3</v>
      </c>
      <c r="D5" s="65">
        <v>286.3</v>
      </c>
      <c r="E5" s="65">
        <v>253</v>
      </c>
      <c r="F5" s="63">
        <f t="shared" si="0"/>
        <v>88.368843870066357</v>
      </c>
      <c r="G5" s="63">
        <f t="shared" si="1"/>
        <v>88.368843870066357</v>
      </c>
      <c r="H5" s="54"/>
      <c r="I5" s="55"/>
      <c r="J5" s="55"/>
      <c r="K5" s="55"/>
      <c r="L5" s="56"/>
      <c r="M5" s="56"/>
      <c r="N5" s="56"/>
      <c r="O5" s="56"/>
    </row>
    <row r="6" spans="1:15" s="57" customFormat="1" ht="15.75" x14ac:dyDescent="0.25">
      <c r="A6" s="60" t="s">
        <v>14</v>
      </c>
      <c r="B6" s="61" t="s">
        <v>39</v>
      </c>
      <c r="C6" s="65">
        <v>286.3</v>
      </c>
      <c r="D6" s="65">
        <v>286.3</v>
      </c>
      <c r="E6" s="65">
        <v>286.3</v>
      </c>
      <c r="F6" s="63">
        <f t="shared" si="0"/>
        <v>100</v>
      </c>
      <c r="G6" s="63">
        <f t="shared" si="1"/>
        <v>100</v>
      </c>
      <c r="H6" s="54"/>
      <c r="I6" s="55"/>
      <c r="J6" s="55"/>
      <c r="K6" s="55"/>
      <c r="L6" s="56"/>
      <c r="M6" s="56"/>
      <c r="N6" s="56"/>
      <c r="O6" s="56"/>
    </row>
    <row r="7" spans="1:15" s="57" customFormat="1" ht="15.75" x14ac:dyDescent="0.25">
      <c r="A7" s="60" t="s">
        <v>16</v>
      </c>
      <c r="B7" s="61" t="s">
        <v>40</v>
      </c>
      <c r="C7" s="65">
        <v>286.3</v>
      </c>
      <c r="D7" s="65">
        <v>286.3</v>
      </c>
      <c r="E7" s="65">
        <v>286.3</v>
      </c>
      <c r="F7" s="63">
        <f t="shared" si="0"/>
        <v>100</v>
      </c>
      <c r="G7" s="63">
        <f t="shared" si="1"/>
        <v>100</v>
      </c>
      <c r="H7" s="54"/>
      <c r="I7" s="55"/>
      <c r="J7" s="55"/>
      <c r="K7" s="55"/>
      <c r="L7" s="56"/>
      <c r="M7" s="56"/>
      <c r="N7" s="56"/>
      <c r="O7" s="56"/>
    </row>
    <row r="8" spans="1:15" s="57" customFormat="1" ht="15.75" x14ac:dyDescent="0.25">
      <c r="A8" s="60" t="s">
        <v>18</v>
      </c>
      <c r="B8" s="61" t="s">
        <v>41</v>
      </c>
      <c r="C8" s="65">
        <v>286.3</v>
      </c>
      <c r="D8" s="65">
        <v>286.3</v>
      </c>
      <c r="E8" s="65">
        <v>286.3</v>
      </c>
      <c r="F8" s="63">
        <f t="shared" si="0"/>
        <v>100</v>
      </c>
      <c r="G8" s="63">
        <f t="shared" si="1"/>
        <v>100</v>
      </c>
      <c r="H8" s="54"/>
      <c r="I8" s="55"/>
      <c r="J8" s="55"/>
      <c r="K8" s="55"/>
      <c r="L8" s="56"/>
      <c r="M8" s="56"/>
      <c r="N8" s="56"/>
      <c r="O8" s="56"/>
    </row>
    <row r="9" spans="1:15" s="57" customFormat="1" ht="15.75" x14ac:dyDescent="0.25">
      <c r="A9" s="60" t="s">
        <v>20</v>
      </c>
      <c r="B9" s="61" t="s">
        <v>42</v>
      </c>
      <c r="C9" s="65">
        <v>286.3</v>
      </c>
      <c r="D9" s="65">
        <v>286.3</v>
      </c>
      <c r="E9" s="65">
        <v>286.3</v>
      </c>
      <c r="F9" s="63">
        <f t="shared" si="0"/>
        <v>100</v>
      </c>
      <c r="G9" s="63">
        <f t="shared" si="1"/>
        <v>100</v>
      </c>
      <c r="H9" s="54"/>
      <c r="I9" s="55"/>
      <c r="J9" s="55"/>
      <c r="K9" s="55"/>
      <c r="L9" s="56"/>
      <c r="M9" s="56"/>
      <c r="N9" s="56"/>
      <c r="O9" s="56"/>
    </row>
    <row r="10" spans="1:15" s="57" customFormat="1" ht="15.75" x14ac:dyDescent="0.25">
      <c r="A10" s="60" t="s">
        <v>22</v>
      </c>
      <c r="B10" s="61" t="s">
        <v>43</v>
      </c>
      <c r="C10" s="65">
        <v>286.3</v>
      </c>
      <c r="D10" s="65">
        <v>286.3</v>
      </c>
      <c r="E10" s="65">
        <v>286.3</v>
      </c>
      <c r="F10" s="63">
        <f t="shared" si="0"/>
        <v>100</v>
      </c>
      <c r="G10" s="63">
        <f t="shared" si="1"/>
        <v>100</v>
      </c>
      <c r="H10" s="54"/>
      <c r="I10" s="55"/>
      <c r="J10" s="55"/>
      <c r="K10" s="55"/>
      <c r="L10" s="56"/>
      <c r="M10" s="56"/>
      <c r="N10" s="56"/>
      <c r="O10" s="56"/>
    </row>
    <row r="11" spans="1:15" s="57" customFormat="1" ht="15.75" x14ac:dyDescent="0.25">
      <c r="A11" s="60" t="s">
        <v>24</v>
      </c>
      <c r="B11" s="61" t="s">
        <v>44</v>
      </c>
      <c r="C11" s="65">
        <v>286.3</v>
      </c>
      <c r="D11" s="65">
        <v>286.3</v>
      </c>
      <c r="E11" s="65">
        <v>286.3</v>
      </c>
      <c r="F11" s="63">
        <f t="shared" si="0"/>
        <v>100</v>
      </c>
      <c r="G11" s="63">
        <f t="shared" si="1"/>
        <v>100</v>
      </c>
      <c r="H11" s="54"/>
      <c r="I11" s="55"/>
      <c r="J11" s="55"/>
      <c r="K11" s="55"/>
      <c r="L11" s="56"/>
      <c r="M11" s="56"/>
      <c r="N11" s="56"/>
      <c r="O11" s="56"/>
    </row>
    <row r="12" spans="1:15" s="57" customFormat="1" ht="15.75" x14ac:dyDescent="0.25">
      <c r="A12" s="60" t="s">
        <v>26</v>
      </c>
      <c r="B12" s="61" t="s">
        <v>45</v>
      </c>
      <c r="C12" s="65">
        <v>286.3</v>
      </c>
      <c r="D12" s="65">
        <v>286.3</v>
      </c>
      <c r="E12" s="65">
        <v>286.3</v>
      </c>
      <c r="F12" s="63">
        <f t="shared" si="0"/>
        <v>100</v>
      </c>
      <c r="G12" s="63">
        <f t="shared" si="1"/>
        <v>100</v>
      </c>
      <c r="H12" s="54"/>
      <c r="I12" s="55"/>
      <c r="J12" s="55"/>
      <c r="K12" s="55"/>
      <c r="L12" s="56"/>
      <c r="M12" s="56"/>
      <c r="N12" s="56"/>
      <c r="O12" s="56"/>
    </row>
    <row r="13" spans="1:15" s="57" customFormat="1" ht="15.75" x14ac:dyDescent="0.25">
      <c r="A13" s="60" t="s">
        <v>28</v>
      </c>
      <c r="B13" s="61" t="s">
        <v>46</v>
      </c>
      <c r="C13" s="65">
        <v>286.3</v>
      </c>
      <c r="D13" s="65">
        <v>286.3</v>
      </c>
      <c r="E13" s="65">
        <v>286.3</v>
      </c>
      <c r="F13" s="63">
        <f t="shared" si="0"/>
        <v>100</v>
      </c>
      <c r="G13" s="63">
        <f t="shared" si="1"/>
        <v>100</v>
      </c>
      <c r="H13" s="54"/>
      <c r="I13" s="55"/>
      <c r="J13" s="55"/>
      <c r="K13" s="55"/>
      <c r="L13" s="56"/>
      <c r="M13" s="56"/>
      <c r="N13" s="56"/>
      <c r="O13" s="56"/>
    </row>
    <row r="14" spans="1:15" s="57" customFormat="1" ht="15.75" x14ac:dyDescent="0.25">
      <c r="A14" s="60" t="s">
        <v>30</v>
      </c>
      <c r="B14" s="61" t="s">
        <v>47</v>
      </c>
      <c r="C14" s="65">
        <v>286.3</v>
      </c>
      <c r="D14" s="65">
        <v>286.3</v>
      </c>
      <c r="E14" s="65">
        <v>286.3</v>
      </c>
      <c r="F14" s="63">
        <f t="shared" si="0"/>
        <v>100</v>
      </c>
      <c r="G14" s="63">
        <f t="shared" si="1"/>
        <v>100</v>
      </c>
      <c r="H14" s="54"/>
      <c r="I14" s="55"/>
      <c r="J14" s="55"/>
      <c r="K14" s="55"/>
      <c r="L14" s="56"/>
      <c r="M14" s="56"/>
      <c r="N14" s="56"/>
      <c r="O14" s="56"/>
    </row>
    <row r="15" spans="1:15" ht="15.75" x14ac:dyDescent="0.25">
      <c r="A15" s="67"/>
      <c r="B15" s="61" t="s">
        <v>49</v>
      </c>
      <c r="C15" s="68">
        <f>SUM(C3:C14)</f>
        <v>3814.0000000000009</v>
      </c>
      <c r="D15" s="68">
        <f t="shared" ref="D15:E15" si="2">SUM(D3:D14)</f>
        <v>3814.0000000000009</v>
      </c>
      <c r="E15" s="68">
        <f t="shared" si="2"/>
        <v>3780.7000000000012</v>
      </c>
      <c r="F15" s="68">
        <v>99.1</v>
      </c>
      <c r="G15" s="68">
        <v>99.1</v>
      </c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topLeftCell="A3" workbookViewId="0">
      <selection activeCell="E23" sqref="E23"/>
    </sheetView>
  </sheetViews>
  <sheetFormatPr defaultRowHeight="15" x14ac:dyDescent="0.25"/>
  <cols>
    <col min="1" max="1" width="4.42578125" style="101" customWidth="1"/>
    <col min="2" max="2" width="24.5703125" style="57" customWidth="1"/>
    <col min="3" max="3" width="17.7109375" style="102" customWidth="1"/>
    <col min="4" max="4" width="13.7109375" style="102" customWidth="1"/>
    <col min="5" max="5" width="13.7109375" style="57" customWidth="1"/>
    <col min="6" max="6" width="11.7109375" style="57" customWidth="1"/>
    <col min="7" max="7" width="13.5703125" style="57" customWidth="1"/>
    <col min="8" max="16384" width="9.140625" style="57"/>
  </cols>
  <sheetData>
    <row r="1" spans="1:11" ht="87" customHeight="1" x14ac:dyDescent="0.25">
      <c r="A1" s="200" t="s">
        <v>64</v>
      </c>
      <c r="B1" s="201"/>
      <c r="C1" s="201"/>
      <c r="D1" s="201"/>
      <c r="E1" s="201"/>
      <c r="F1" s="201"/>
      <c r="G1" s="201"/>
      <c r="H1" s="99"/>
      <c r="I1" s="99"/>
      <c r="J1" s="99"/>
    </row>
    <row r="2" spans="1:11" ht="126" x14ac:dyDescent="0.25">
      <c r="A2" s="92" t="s">
        <v>0</v>
      </c>
      <c r="B2" s="92" t="s">
        <v>1</v>
      </c>
      <c r="C2" s="92" t="s">
        <v>78</v>
      </c>
      <c r="D2" s="92" t="s">
        <v>77</v>
      </c>
      <c r="E2" s="92" t="s">
        <v>56</v>
      </c>
      <c r="F2" s="92" t="s">
        <v>54</v>
      </c>
      <c r="G2" s="92" t="s">
        <v>3</v>
      </c>
      <c r="H2" s="99"/>
      <c r="I2" s="99"/>
      <c r="J2" s="99"/>
    </row>
    <row r="3" spans="1:11" s="7" customFormat="1" ht="15.75" x14ac:dyDescent="0.2">
      <c r="A3" s="83"/>
      <c r="B3" s="84" t="s">
        <v>4</v>
      </c>
      <c r="C3" s="164">
        <f>C4+C5</f>
        <v>590599.6</v>
      </c>
      <c r="D3" s="164">
        <f>D4+D5</f>
        <v>601303.63</v>
      </c>
      <c r="E3" s="164">
        <f>E4+E5</f>
        <v>601303.63</v>
      </c>
      <c r="F3" s="165">
        <f>E3/C3*100</f>
        <v>101.81240048249272</v>
      </c>
      <c r="G3" s="165">
        <f>E3/D3*100</f>
        <v>100</v>
      </c>
    </row>
    <row r="4" spans="1:11" s="11" customFormat="1" ht="31.5" x14ac:dyDescent="0.25">
      <c r="A4" s="60" t="s">
        <v>5</v>
      </c>
      <c r="B4" s="86" t="s">
        <v>6</v>
      </c>
      <c r="C4" s="166">
        <v>427864.3</v>
      </c>
      <c r="D4" s="167">
        <v>422139.23</v>
      </c>
      <c r="E4" s="167">
        <v>422139.23</v>
      </c>
      <c r="F4" s="165"/>
      <c r="G4" s="165"/>
    </row>
    <row r="5" spans="1:11" s="11" customFormat="1" ht="31.5" x14ac:dyDescent="0.25">
      <c r="A5" s="60" t="s">
        <v>9</v>
      </c>
      <c r="B5" s="86" t="s">
        <v>10</v>
      </c>
      <c r="C5" s="166">
        <v>162735.29999999999</v>
      </c>
      <c r="D5" s="167">
        <v>179164.4</v>
      </c>
      <c r="E5" s="167">
        <v>179164.4</v>
      </c>
      <c r="F5" s="165">
        <f t="shared" ref="F5:F17" si="0">E5/C5*100</f>
        <v>110.09559696021699</v>
      </c>
      <c r="G5" s="165">
        <f>E5/D5*100</f>
        <v>100</v>
      </c>
    </row>
    <row r="6" spans="1:11" s="7" customFormat="1" ht="31.5" x14ac:dyDescent="0.2">
      <c r="A6" s="87"/>
      <c r="B6" s="84" t="s">
        <v>11</v>
      </c>
      <c r="C6" s="168">
        <f>SUM(C7:C16)</f>
        <v>1758676.4000000001</v>
      </c>
      <c r="D6" s="168">
        <f>SUM(D7:D16)</f>
        <v>1935703.49</v>
      </c>
      <c r="E6" s="168">
        <f>SUM(E7:E16)</f>
        <v>1935703.49</v>
      </c>
      <c r="F6" s="169">
        <f t="shared" si="0"/>
        <v>110.06592742132662</v>
      </c>
      <c r="G6" s="165">
        <f t="shared" ref="G6:G17" si="1">E6/D6*100</f>
        <v>100</v>
      </c>
      <c r="K6" s="82"/>
    </row>
    <row r="7" spans="1:11" s="11" customFormat="1" ht="15.75" x14ac:dyDescent="0.25">
      <c r="A7" s="60" t="s">
        <v>12</v>
      </c>
      <c r="B7" s="86" t="s">
        <v>13</v>
      </c>
      <c r="C7" s="166">
        <v>75153.899999999994</v>
      </c>
      <c r="D7" s="167">
        <v>86271.3</v>
      </c>
      <c r="E7" s="167">
        <v>86271.3</v>
      </c>
      <c r="F7" s="165">
        <f t="shared" si="0"/>
        <v>114.79284508189198</v>
      </c>
      <c r="G7" s="165">
        <f t="shared" si="1"/>
        <v>100</v>
      </c>
    </row>
    <row r="8" spans="1:11" s="11" customFormat="1" ht="31.5" x14ac:dyDescent="0.25">
      <c r="A8" s="60" t="s">
        <v>14</v>
      </c>
      <c r="B8" s="90" t="s">
        <v>15</v>
      </c>
      <c r="C8" s="166">
        <v>106501.9</v>
      </c>
      <c r="D8" s="167">
        <v>118362.8</v>
      </c>
      <c r="E8" s="167">
        <v>118362.8</v>
      </c>
      <c r="F8" s="165">
        <f t="shared" si="0"/>
        <v>111.13679662052978</v>
      </c>
      <c r="G8" s="165">
        <f t="shared" si="1"/>
        <v>100</v>
      </c>
    </row>
    <row r="9" spans="1:11" s="11" customFormat="1" ht="15.75" x14ac:dyDescent="0.25">
      <c r="A9" s="60" t="s">
        <v>16</v>
      </c>
      <c r="B9" s="90" t="s">
        <v>17</v>
      </c>
      <c r="C9" s="166">
        <v>271704.90000000002</v>
      </c>
      <c r="D9" s="167">
        <v>294526</v>
      </c>
      <c r="E9" s="167">
        <v>294526</v>
      </c>
      <c r="F9" s="165">
        <f t="shared" si="0"/>
        <v>108.39922283330185</v>
      </c>
      <c r="G9" s="165">
        <f t="shared" si="1"/>
        <v>100</v>
      </c>
    </row>
    <row r="10" spans="1:11" s="11" customFormat="1" ht="15.75" x14ac:dyDescent="0.25">
      <c r="A10" s="60" t="s">
        <v>18</v>
      </c>
      <c r="B10" s="90" t="s">
        <v>19</v>
      </c>
      <c r="C10" s="166">
        <v>200105.3</v>
      </c>
      <c r="D10" s="167">
        <v>223337.7</v>
      </c>
      <c r="E10" s="167">
        <v>223337.7</v>
      </c>
      <c r="F10" s="165">
        <f t="shared" si="0"/>
        <v>111.61008728904234</v>
      </c>
      <c r="G10" s="165">
        <f t="shared" si="1"/>
        <v>100</v>
      </c>
    </row>
    <row r="11" spans="1:11" s="11" customFormat="1" ht="31.5" x14ac:dyDescent="0.25">
      <c r="A11" s="60" t="s">
        <v>20</v>
      </c>
      <c r="B11" s="90" t="s">
        <v>21</v>
      </c>
      <c r="C11" s="166">
        <v>230399.1</v>
      </c>
      <c r="D11" s="167">
        <v>254780.6</v>
      </c>
      <c r="E11" s="167">
        <v>254780.6</v>
      </c>
      <c r="F11" s="165">
        <f t="shared" si="0"/>
        <v>110.58228960095764</v>
      </c>
      <c r="G11" s="165">
        <f t="shared" si="1"/>
        <v>100</v>
      </c>
    </row>
    <row r="12" spans="1:11" s="11" customFormat="1" ht="15.75" x14ac:dyDescent="0.25">
      <c r="A12" s="60" t="s">
        <v>22</v>
      </c>
      <c r="B12" s="90" t="s">
        <v>23</v>
      </c>
      <c r="C12" s="166">
        <v>66526.3</v>
      </c>
      <c r="D12" s="167">
        <v>74942.2</v>
      </c>
      <c r="E12" s="167">
        <v>74942.2</v>
      </c>
      <c r="F12" s="165">
        <f t="shared" si="0"/>
        <v>112.65048559742536</v>
      </c>
      <c r="G12" s="165">
        <f t="shared" si="1"/>
        <v>100</v>
      </c>
    </row>
    <row r="13" spans="1:11" s="11" customFormat="1" ht="15.75" x14ac:dyDescent="0.25">
      <c r="A13" s="60" t="s">
        <v>24</v>
      </c>
      <c r="B13" s="90" t="s">
        <v>25</v>
      </c>
      <c r="C13" s="166">
        <v>216036.5</v>
      </c>
      <c r="D13" s="167">
        <v>234098.4</v>
      </c>
      <c r="E13" s="167">
        <v>234098.4</v>
      </c>
      <c r="F13" s="165">
        <f t="shared" si="0"/>
        <v>108.36057795789138</v>
      </c>
      <c r="G13" s="165">
        <f t="shared" si="1"/>
        <v>100</v>
      </c>
    </row>
    <row r="14" spans="1:11" s="11" customFormat="1" ht="15.75" x14ac:dyDescent="0.25">
      <c r="A14" s="60" t="s">
        <v>26</v>
      </c>
      <c r="B14" s="90" t="s">
        <v>27</v>
      </c>
      <c r="C14" s="166">
        <v>121947.6</v>
      </c>
      <c r="D14" s="167">
        <v>129635</v>
      </c>
      <c r="E14" s="167">
        <v>129635</v>
      </c>
      <c r="F14" s="165">
        <f t="shared" si="0"/>
        <v>106.30385509841931</v>
      </c>
      <c r="G14" s="165">
        <f t="shared" si="1"/>
        <v>100</v>
      </c>
    </row>
    <row r="15" spans="1:11" s="11" customFormat="1" ht="31.5" x14ac:dyDescent="0.25">
      <c r="A15" s="60" t="s">
        <v>28</v>
      </c>
      <c r="B15" s="90" t="s">
        <v>29</v>
      </c>
      <c r="C15" s="166">
        <v>237236.8</v>
      </c>
      <c r="D15" s="167">
        <v>264521.3</v>
      </c>
      <c r="E15" s="167">
        <v>264521.3</v>
      </c>
      <c r="F15" s="165">
        <f t="shared" si="0"/>
        <v>111.50095600682526</v>
      </c>
      <c r="G15" s="165">
        <f t="shared" si="1"/>
        <v>100</v>
      </c>
    </row>
    <row r="16" spans="1:11" s="11" customFormat="1" ht="15.75" x14ac:dyDescent="0.25">
      <c r="A16" s="60" t="s">
        <v>30</v>
      </c>
      <c r="B16" s="90" t="s">
        <v>31</v>
      </c>
      <c r="C16" s="166">
        <v>233064.1</v>
      </c>
      <c r="D16" s="167">
        <v>255228.19</v>
      </c>
      <c r="E16" s="167">
        <v>255228.19</v>
      </c>
      <c r="F16" s="165">
        <f t="shared" si="0"/>
        <v>109.50986874426391</v>
      </c>
      <c r="G16" s="165">
        <f t="shared" si="1"/>
        <v>100</v>
      </c>
    </row>
    <row r="17" spans="1:7" s="7" customFormat="1" ht="15" customHeight="1" x14ac:dyDescent="0.2">
      <c r="A17" s="87"/>
      <c r="B17" s="91" t="s">
        <v>7</v>
      </c>
      <c r="C17" s="168">
        <f>C4+C5+C7+C8+C9+C10+C11+C12+C13+C14+C15+C16</f>
        <v>2349276.0000000005</v>
      </c>
      <c r="D17" s="168">
        <f>D4+D5+D7+D8+D9+D10+D11+D12+D13+D14+D15+D16</f>
        <v>2537007.1199999996</v>
      </c>
      <c r="E17" s="168">
        <f>E4+E5+E7+E8+E9+E10+E11+E12+E13+E14+E15+E16</f>
        <v>2537007.1199999996</v>
      </c>
      <c r="F17" s="169">
        <f t="shared" si="0"/>
        <v>107.99102021218448</v>
      </c>
      <c r="G17" s="165">
        <f t="shared" si="1"/>
        <v>100</v>
      </c>
    </row>
    <row r="18" spans="1:7" x14ac:dyDescent="0.25">
      <c r="D18" s="103"/>
    </row>
    <row r="19" spans="1:7" x14ac:dyDescent="0.25">
      <c r="C19" s="104"/>
      <c r="D19" s="104"/>
      <c r="E19" s="99"/>
      <c r="F19" s="105"/>
      <c r="G19" s="99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topLeftCell="A3" workbookViewId="0">
      <selection activeCell="E23" sqref="E23"/>
    </sheetView>
  </sheetViews>
  <sheetFormatPr defaultRowHeight="15" x14ac:dyDescent="0.25"/>
  <cols>
    <col min="1" max="1" width="4.42578125" style="14" customWidth="1"/>
    <col min="2" max="2" width="24.5703125" customWidth="1"/>
    <col min="3" max="3" width="17.7109375" style="15" customWidth="1"/>
    <col min="4" max="4" width="13.7109375" style="15" customWidth="1"/>
    <col min="5" max="5" width="12.85546875" style="17" customWidth="1"/>
    <col min="6" max="7" width="11.7109375" style="17" customWidth="1"/>
  </cols>
  <sheetData>
    <row r="1" spans="1:11" ht="79.5" customHeight="1" x14ac:dyDescent="0.25">
      <c r="A1" s="202" t="s">
        <v>65</v>
      </c>
      <c r="B1" s="203"/>
      <c r="C1" s="203"/>
      <c r="D1" s="203"/>
      <c r="E1" s="203"/>
      <c r="F1" s="203"/>
      <c r="G1" s="203"/>
      <c r="H1" s="1"/>
      <c r="I1" s="1"/>
      <c r="J1" s="1"/>
    </row>
    <row r="2" spans="1:11" ht="126" x14ac:dyDescent="0.25">
      <c r="A2" s="92" t="s">
        <v>0</v>
      </c>
      <c r="B2" s="92" t="s">
        <v>1</v>
      </c>
      <c r="C2" s="92" t="s">
        <v>78</v>
      </c>
      <c r="D2" s="92" t="s">
        <v>77</v>
      </c>
      <c r="E2" s="92" t="s">
        <v>56</v>
      </c>
      <c r="F2" s="92" t="s">
        <v>54</v>
      </c>
      <c r="G2" s="92" t="s">
        <v>3</v>
      </c>
      <c r="H2" s="1"/>
      <c r="I2" s="1"/>
      <c r="J2" s="1"/>
    </row>
    <row r="3" spans="1:11" s="7" customFormat="1" ht="15.75" x14ac:dyDescent="0.2">
      <c r="A3" s="83"/>
      <c r="B3" s="84" t="s">
        <v>4</v>
      </c>
      <c r="C3" s="164">
        <f>C4+C5</f>
        <v>335828</v>
      </c>
      <c r="D3" s="164">
        <f>D4+D5</f>
        <v>361878.80000000005</v>
      </c>
      <c r="E3" s="164">
        <f>E4+E5</f>
        <v>361878.80000000005</v>
      </c>
      <c r="F3" s="170">
        <f t="shared" ref="F3:F17" si="0">E3/C3*100</f>
        <v>107.75718522577036</v>
      </c>
      <c r="G3" s="170">
        <f>E3/D3*100</f>
        <v>100</v>
      </c>
    </row>
    <row r="4" spans="1:11" s="11" customFormat="1" ht="31.5" x14ac:dyDescent="0.25">
      <c r="A4" s="60" t="s">
        <v>5</v>
      </c>
      <c r="B4" s="86" t="s">
        <v>6</v>
      </c>
      <c r="C4" s="166">
        <v>230710.5</v>
      </c>
      <c r="D4" s="167">
        <v>244770.2</v>
      </c>
      <c r="E4" s="167">
        <v>244770.2</v>
      </c>
      <c r="F4" s="170">
        <f t="shared" si="0"/>
        <v>106.09408761196393</v>
      </c>
      <c r="G4" s="170">
        <f>E4/D4*100</f>
        <v>100</v>
      </c>
    </row>
    <row r="5" spans="1:11" s="11" customFormat="1" ht="31.5" x14ac:dyDescent="0.25">
      <c r="A5" s="60" t="s">
        <v>9</v>
      </c>
      <c r="B5" s="86" t="s">
        <v>10</v>
      </c>
      <c r="C5" s="166">
        <v>105117.5</v>
      </c>
      <c r="D5" s="167">
        <v>117108.6</v>
      </c>
      <c r="E5" s="167">
        <v>117108.6</v>
      </c>
      <c r="F5" s="170">
        <f t="shared" si="0"/>
        <v>111.4073298927391</v>
      </c>
      <c r="G5" s="170">
        <f>E5/D5*100</f>
        <v>100</v>
      </c>
    </row>
    <row r="6" spans="1:11" s="7" customFormat="1" ht="31.5" x14ac:dyDescent="0.2">
      <c r="A6" s="87"/>
      <c r="B6" s="84" t="s">
        <v>11</v>
      </c>
      <c r="C6" s="168">
        <f>SUM(C7:C16)</f>
        <v>585522.39999999991</v>
      </c>
      <c r="D6" s="168">
        <f>SUM(D7:D16)</f>
        <v>646021.19999999995</v>
      </c>
      <c r="E6" s="168">
        <f>SUM(E7:E16)</f>
        <v>646021.19999999995</v>
      </c>
      <c r="F6" s="168">
        <f t="shared" si="0"/>
        <v>110.33244842554272</v>
      </c>
      <c r="G6" s="170">
        <f t="shared" ref="G6:G17" si="1">E6/D6*100</f>
        <v>100</v>
      </c>
      <c r="K6" s="82"/>
    </row>
    <row r="7" spans="1:11" s="11" customFormat="1" ht="15.75" x14ac:dyDescent="0.25">
      <c r="A7" s="60" t="s">
        <v>12</v>
      </c>
      <c r="B7" s="86" t="s">
        <v>13</v>
      </c>
      <c r="C7" s="166">
        <v>29239.1</v>
      </c>
      <c r="D7" s="167">
        <v>30503</v>
      </c>
      <c r="E7" s="167">
        <v>30503</v>
      </c>
      <c r="F7" s="170">
        <f t="shared" si="0"/>
        <v>104.32263646965878</v>
      </c>
      <c r="G7" s="170">
        <f t="shared" si="1"/>
        <v>100</v>
      </c>
    </row>
    <row r="8" spans="1:11" s="11" customFormat="1" ht="31.5" x14ac:dyDescent="0.25">
      <c r="A8" s="60" t="s">
        <v>14</v>
      </c>
      <c r="B8" s="90" t="s">
        <v>15</v>
      </c>
      <c r="C8" s="166">
        <v>31647.200000000001</v>
      </c>
      <c r="D8" s="167">
        <v>33721.699999999997</v>
      </c>
      <c r="E8" s="167">
        <v>33721.699999999997</v>
      </c>
      <c r="F8" s="170">
        <f t="shared" si="0"/>
        <v>106.55508228216081</v>
      </c>
      <c r="G8" s="170">
        <f t="shared" si="1"/>
        <v>100</v>
      </c>
    </row>
    <row r="9" spans="1:11" s="11" customFormat="1" ht="15.75" x14ac:dyDescent="0.25">
      <c r="A9" s="60" t="s">
        <v>16</v>
      </c>
      <c r="B9" s="90" t="s">
        <v>17</v>
      </c>
      <c r="C9" s="166">
        <v>78598.3</v>
      </c>
      <c r="D9" s="167">
        <v>91801.1</v>
      </c>
      <c r="E9" s="167">
        <v>91801.1</v>
      </c>
      <c r="F9" s="170">
        <f t="shared" si="0"/>
        <v>116.79781878234007</v>
      </c>
      <c r="G9" s="170">
        <f t="shared" si="1"/>
        <v>100</v>
      </c>
    </row>
    <row r="10" spans="1:11" s="11" customFormat="1" ht="15.75" x14ac:dyDescent="0.25">
      <c r="A10" s="60" t="s">
        <v>18</v>
      </c>
      <c r="B10" s="90" t="s">
        <v>19</v>
      </c>
      <c r="C10" s="166">
        <v>57577.9</v>
      </c>
      <c r="D10" s="167">
        <v>67605.600000000006</v>
      </c>
      <c r="E10" s="167">
        <v>67605.600000000006</v>
      </c>
      <c r="F10" s="170">
        <f t="shared" si="0"/>
        <v>117.41588352475516</v>
      </c>
      <c r="G10" s="170">
        <f t="shared" si="1"/>
        <v>100</v>
      </c>
    </row>
    <row r="11" spans="1:11" s="11" customFormat="1" ht="31.5" x14ac:dyDescent="0.25">
      <c r="A11" s="60" t="s">
        <v>20</v>
      </c>
      <c r="B11" s="90" t="s">
        <v>21</v>
      </c>
      <c r="C11" s="166">
        <v>80233.100000000006</v>
      </c>
      <c r="D11" s="167">
        <v>82976.800000000003</v>
      </c>
      <c r="E11" s="167">
        <v>82976.800000000003</v>
      </c>
      <c r="F11" s="170">
        <f t="shared" si="0"/>
        <v>103.41966096286943</v>
      </c>
      <c r="G11" s="170">
        <f t="shared" si="1"/>
        <v>100</v>
      </c>
    </row>
    <row r="12" spans="1:11" s="11" customFormat="1" ht="15.75" x14ac:dyDescent="0.25">
      <c r="A12" s="60" t="s">
        <v>22</v>
      </c>
      <c r="B12" s="90" t="s">
        <v>23</v>
      </c>
      <c r="C12" s="166">
        <v>29835.5</v>
      </c>
      <c r="D12" s="167">
        <v>34387.800000000003</v>
      </c>
      <c r="E12" s="167">
        <v>34387.800000000003</v>
      </c>
      <c r="F12" s="170">
        <f t="shared" si="0"/>
        <v>115.25799802249</v>
      </c>
      <c r="G12" s="170">
        <f t="shared" si="1"/>
        <v>100</v>
      </c>
    </row>
    <row r="13" spans="1:11" s="11" customFormat="1" ht="15.75" x14ac:dyDescent="0.25">
      <c r="A13" s="60" t="s">
        <v>24</v>
      </c>
      <c r="B13" s="90" t="s">
        <v>25</v>
      </c>
      <c r="C13" s="166">
        <v>71108.2</v>
      </c>
      <c r="D13" s="167">
        <v>79497</v>
      </c>
      <c r="E13" s="167">
        <v>79497</v>
      </c>
      <c r="F13" s="170">
        <f t="shared" si="0"/>
        <v>111.79723294922385</v>
      </c>
      <c r="G13" s="170">
        <f t="shared" si="1"/>
        <v>100</v>
      </c>
    </row>
    <row r="14" spans="1:11" s="11" customFormat="1" ht="15.75" x14ac:dyDescent="0.25">
      <c r="A14" s="60" t="s">
        <v>26</v>
      </c>
      <c r="B14" s="90" t="s">
        <v>27</v>
      </c>
      <c r="C14" s="166">
        <v>39648.1</v>
      </c>
      <c r="D14" s="167">
        <v>41227.699999999997</v>
      </c>
      <c r="E14" s="167">
        <v>41227.699999999997</v>
      </c>
      <c r="F14" s="170">
        <f t="shared" si="0"/>
        <v>103.9840496770337</v>
      </c>
      <c r="G14" s="170">
        <f t="shared" si="1"/>
        <v>100</v>
      </c>
    </row>
    <row r="15" spans="1:11" s="11" customFormat="1" ht="31.5" x14ac:dyDescent="0.25">
      <c r="A15" s="60" t="s">
        <v>28</v>
      </c>
      <c r="B15" s="90" t="s">
        <v>29</v>
      </c>
      <c r="C15" s="166">
        <v>82004.399999999994</v>
      </c>
      <c r="D15" s="167">
        <v>91161.8</v>
      </c>
      <c r="E15" s="167">
        <v>91161.8</v>
      </c>
      <c r="F15" s="170">
        <f t="shared" si="0"/>
        <v>111.16696177278294</v>
      </c>
      <c r="G15" s="170">
        <f t="shared" si="1"/>
        <v>100</v>
      </c>
    </row>
    <row r="16" spans="1:11" s="11" customFormat="1" ht="15.75" x14ac:dyDescent="0.25">
      <c r="A16" s="60" t="s">
        <v>30</v>
      </c>
      <c r="B16" s="90" t="s">
        <v>31</v>
      </c>
      <c r="C16" s="166">
        <v>85630.6</v>
      </c>
      <c r="D16" s="167">
        <v>93138.7</v>
      </c>
      <c r="E16" s="167">
        <v>93138.7</v>
      </c>
      <c r="F16" s="170">
        <f t="shared" si="0"/>
        <v>108.76801050091905</v>
      </c>
      <c r="G16" s="170">
        <f t="shared" si="1"/>
        <v>100</v>
      </c>
    </row>
    <row r="17" spans="1:7" s="7" customFormat="1" ht="15" customHeight="1" x14ac:dyDescent="0.2">
      <c r="A17" s="87"/>
      <c r="B17" s="91" t="s">
        <v>7</v>
      </c>
      <c r="C17" s="168">
        <f>C4+C5+C7+C8+C9+C10+C11+C12+C13+C14+C15+C16</f>
        <v>921350.39999999991</v>
      </c>
      <c r="D17" s="168">
        <f>D4+D5+D7+D8+D9+D10+D11+D12+D13+D14+D15+D16</f>
        <v>1007900.0000000001</v>
      </c>
      <c r="E17" s="168">
        <f>E4+E5+E7+E8+E9+E10+E11+E12+E13+E14+E15+E16</f>
        <v>1007900.0000000001</v>
      </c>
      <c r="F17" s="168">
        <f t="shared" si="0"/>
        <v>109.39377678676867</v>
      </c>
      <c r="G17" s="170">
        <f t="shared" si="1"/>
        <v>100</v>
      </c>
    </row>
    <row r="18" spans="1:7" x14ac:dyDescent="0.25">
      <c r="D18" s="16"/>
    </row>
    <row r="19" spans="1:7" x14ac:dyDescent="0.25">
      <c r="C19" s="93"/>
      <c r="D19" s="94"/>
      <c r="E19" s="94"/>
      <c r="F19" s="94"/>
      <c r="G19" s="95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topLeftCell="A3" workbookViewId="0">
      <selection activeCell="E23" sqref="E23"/>
    </sheetView>
  </sheetViews>
  <sheetFormatPr defaultRowHeight="15" x14ac:dyDescent="0.25"/>
  <cols>
    <col min="1" max="1" width="4.42578125" style="14" customWidth="1"/>
    <col min="2" max="2" width="24.5703125" customWidth="1"/>
    <col min="3" max="3" width="17.7109375" style="15" customWidth="1"/>
    <col min="4" max="4" width="13.7109375" style="15" customWidth="1"/>
    <col min="5" max="5" width="12.85546875" style="17" customWidth="1"/>
    <col min="6" max="7" width="11.7109375" style="17" customWidth="1"/>
  </cols>
  <sheetData>
    <row r="1" spans="1:11" ht="94.5" customHeight="1" x14ac:dyDescent="0.25">
      <c r="A1" s="202" t="s">
        <v>66</v>
      </c>
      <c r="B1" s="203"/>
      <c r="C1" s="203"/>
      <c r="D1" s="203"/>
      <c r="E1" s="203"/>
      <c r="F1" s="203"/>
      <c r="G1" s="203"/>
      <c r="H1" s="1"/>
      <c r="I1" s="1"/>
      <c r="J1" s="1"/>
    </row>
    <row r="2" spans="1:11" ht="126" x14ac:dyDescent="0.25">
      <c r="A2" s="92" t="s">
        <v>0</v>
      </c>
      <c r="B2" s="92" t="s">
        <v>1</v>
      </c>
      <c r="C2" s="92" t="s">
        <v>78</v>
      </c>
      <c r="D2" s="92" t="s">
        <v>81</v>
      </c>
      <c r="E2" s="92" t="s">
        <v>56</v>
      </c>
      <c r="F2" s="92" t="s">
        <v>54</v>
      </c>
      <c r="G2" s="92" t="s">
        <v>3</v>
      </c>
      <c r="H2" s="1"/>
      <c r="I2" s="1"/>
      <c r="J2" s="1"/>
    </row>
    <row r="3" spans="1:11" s="7" customFormat="1" ht="15.75" x14ac:dyDescent="0.2">
      <c r="A3" s="83"/>
      <c r="B3" s="84" t="s">
        <v>4</v>
      </c>
      <c r="C3" s="164">
        <f>C4+C5</f>
        <v>20347.8</v>
      </c>
      <c r="D3" s="164">
        <f>D4+D5</f>
        <v>16680.8</v>
      </c>
      <c r="E3" s="164">
        <f>E4+E5</f>
        <v>16680.8</v>
      </c>
      <c r="F3" s="171">
        <f t="shared" ref="F3:F17" si="0">E3/C3*100</f>
        <v>81.978395698797897</v>
      </c>
      <c r="G3" s="170">
        <f>E3/D3*100</f>
        <v>100</v>
      </c>
    </row>
    <row r="4" spans="1:11" s="11" customFormat="1" ht="31.5" x14ac:dyDescent="0.2">
      <c r="A4" s="60" t="s">
        <v>5</v>
      </c>
      <c r="B4" s="86" t="s">
        <v>6</v>
      </c>
      <c r="C4" s="172">
        <v>11997.9</v>
      </c>
      <c r="D4" s="172">
        <v>9665.6</v>
      </c>
      <c r="E4" s="172">
        <v>9665.6</v>
      </c>
      <c r="F4" s="170">
        <f t="shared" si="0"/>
        <v>80.56076480050676</v>
      </c>
      <c r="G4" s="170">
        <f>E4/D4*100</f>
        <v>100</v>
      </c>
    </row>
    <row r="5" spans="1:11" s="11" customFormat="1" ht="31.5" x14ac:dyDescent="0.2">
      <c r="A5" s="60" t="s">
        <v>9</v>
      </c>
      <c r="B5" s="86" t="s">
        <v>10</v>
      </c>
      <c r="C5" s="172">
        <v>8349.9</v>
      </c>
      <c r="D5" s="172">
        <v>7015.2</v>
      </c>
      <c r="E5" s="172">
        <v>7015.2</v>
      </c>
      <c r="F5" s="170">
        <f t="shared" si="0"/>
        <v>84.015377429669812</v>
      </c>
      <c r="G5" s="170">
        <f>E5/D5*100</f>
        <v>100</v>
      </c>
    </row>
    <row r="6" spans="1:11" s="7" customFormat="1" ht="31.5" x14ac:dyDescent="0.2">
      <c r="A6" s="87"/>
      <c r="B6" s="84" t="s">
        <v>11</v>
      </c>
      <c r="C6" s="168">
        <f>SUM(C7:C16)</f>
        <v>68886.7</v>
      </c>
      <c r="D6" s="168">
        <f>SUM(D7:D16)</f>
        <v>73064.7</v>
      </c>
      <c r="E6" s="168">
        <f>SUM(E7:E16)</f>
        <v>73064.7</v>
      </c>
      <c r="F6" s="168">
        <f t="shared" si="0"/>
        <v>106.06503142115969</v>
      </c>
      <c r="G6" s="170">
        <f t="shared" ref="G6:G17" si="1">E6/D6*100</f>
        <v>100</v>
      </c>
      <c r="K6" s="82"/>
    </row>
    <row r="7" spans="1:11" s="11" customFormat="1" ht="15.75" x14ac:dyDescent="0.2">
      <c r="A7" s="60" t="s">
        <v>12</v>
      </c>
      <c r="B7" s="86" t="s">
        <v>13</v>
      </c>
      <c r="C7" s="172">
        <v>2257.1</v>
      </c>
      <c r="D7" s="172">
        <v>3397.6</v>
      </c>
      <c r="E7" s="172">
        <v>3397.6</v>
      </c>
      <c r="F7" s="170">
        <f t="shared" si="0"/>
        <v>150.52944043241328</v>
      </c>
      <c r="G7" s="170">
        <f t="shared" si="1"/>
        <v>100</v>
      </c>
    </row>
    <row r="8" spans="1:11" s="11" customFormat="1" ht="31.5" x14ac:dyDescent="0.2">
      <c r="A8" s="60" t="s">
        <v>14</v>
      </c>
      <c r="B8" s="90" t="s">
        <v>15</v>
      </c>
      <c r="C8" s="172">
        <v>3621.2</v>
      </c>
      <c r="D8" s="172">
        <v>2613.1999999999998</v>
      </c>
      <c r="E8" s="172">
        <v>2613.1999999999998</v>
      </c>
      <c r="F8" s="170">
        <f t="shared" si="0"/>
        <v>72.163923561250414</v>
      </c>
      <c r="G8" s="170">
        <f t="shared" si="1"/>
        <v>100</v>
      </c>
    </row>
    <row r="9" spans="1:11" s="11" customFormat="1" ht="15.75" x14ac:dyDescent="0.2">
      <c r="A9" s="60" t="s">
        <v>16</v>
      </c>
      <c r="B9" s="90" t="s">
        <v>17</v>
      </c>
      <c r="C9" s="172">
        <v>11006.1</v>
      </c>
      <c r="D9" s="172">
        <v>14263.6</v>
      </c>
      <c r="E9" s="172">
        <v>14263.6</v>
      </c>
      <c r="F9" s="170">
        <f t="shared" si="0"/>
        <v>129.59722335795604</v>
      </c>
      <c r="G9" s="170">
        <f t="shared" si="1"/>
        <v>100</v>
      </c>
    </row>
    <row r="10" spans="1:11" s="11" customFormat="1" ht="15.75" x14ac:dyDescent="0.2">
      <c r="A10" s="60" t="s">
        <v>18</v>
      </c>
      <c r="B10" s="90" t="s">
        <v>19</v>
      </c>
      <c r="C10" s="172">
        <v>4625</v>
      </c>
      <c r="D10" s="172">
        <v>5338.8</v>
      </c>
      <c r="E10" s="172">
        <v>5338.8</v>
      </c>
      <c r="F10" s="170">
        <f t="shared" si="0"/>
        <v>115.43351351351352</v>
      </c>
      <c r="G10" s="170">
        <f t="shared" si="1"/>
        <v>100</v>
      </c>
    </row>
    <row r="11" spans="1:11" s="11" customFormat="1" ht="31.5" x14ac:dyDescent="0.2">
      <c r="A11" s="60" t="s">
        <v>20</v>
      </c>
      <c r="B11" s="90" t="s">
        <v>21</v>
      </c>
      <c r="C11" s="172">
        <v>13174.5</v>
      </c>
      <c r="D11" s="172">
        <v>14599.6</v>
      </c>
      <c r="E11" s="172">
        <v>14599.6</v>
      </c>
      <c r="F11" s="170">
        <f t="shared" si="0"/>
        <v>110.81710880868346</v>
      </c>
      <c r="G11" s="170">
        <f t="shared" si="1"/>
        <v>100</v>
      </c>
    </row>
    <row r="12" spans="1:11" s="11" customFormat="1" ht="15.75" x14ac:dyDescent="0.2">
      <c r="A12" s="60" t="s">
        <v>22</v>
      </c>
      <c r="B12" s="90" t="s">
        <v>23</v>
      </c>
      <c r="C12" s="172">
        <v>3234.1</v>
      </c>
      <c r="D12" s="172">
        <v>3627.5</v>
      </c>
      <c r="E12" s="172">
        <v>3627.5</v>
      </c>
      <c r="F12" s="170">
        <f t="shared" si="0"/>
        <v>112.16412603197182</v>
      </c>
      <c r="G12" s="170">
        <f t="shared" si="1"/>
        <v>100</v>
      </c>
    </row>
    <row r="13" spans="1:11" s="11" customFormat="1" ht="15.75" x14ac:dyDescent="0.2">
      <c r="A13" s="60" t="s">
        <v>24</v>
      </c>
      <c r="B13" s="90" t="s">
        <v>25</v>
      </c>
      <c r="C13" s="172">
        <v>6432.4</v>
      </c>
      <c r="D13" s="172">
        <v>6019.2</v>
      </c>
      <c r="E13" s="172">
        <v>6019.2</v>
      </c>
      <c r="F13" s="170">
        <f t="shared" si="0"/>
        <v>93.576270132454454</v>
      </c>
      <c r="G13" s="170">
        <f t="shared" si="1"/>
        <v>100</v>
      </c>
    </row>
    <row r="14" spans="1:11" s="11" customFormat="1" ht="15.75" x14ac:dyDescent="0.2">
      <c r="A14" s="60" t="s">
        <v>26</v>
      </c>
      <c r="B14" s="90" t="s">
        <v>27</v>
      </c>
      <c r="C14" s="172">
        <v>7123.7</v>
      </c>
      <c r="D14" s="172">
        <v>6168.1</v>
      </c>
      <c r="E14" s="172">
        <v>6168.1</v>
      </c>
      <c r="F14" s="170">
        <f t="shared" si="0"/>
        <v>86.585622639920274</v>
      </c>
      <c r="G14" s="170">
        <f t="shared" si="1"/>
        <v>100</v>
      </c>
    </row>
    <row r="15" spans="1:11" s="11" customFormat="1" ht="31.5" x14ac:dyDescent="0.2">
      <c r="A15" s="60" t="s">
        <v>28</v>
      </c>
      <c r="B15" s="90" t="s">
        <v>29</v>
      </c>
      <c r="C15" s="172">
        <v>6694.9</v>
      </c>
      <c r="D15" s="172">
        <v>7564.3</v>
      </c>
      <c r="E15" s="172">
        <v>7564.3</v>
      </c>
      <c r="F15" s="170">
        <f t="shared" si="0"/>
        <v>112.98600427190848</v>
      </c>
      <c r="G15" s="170">
        <f t="shared" si="1"/>
        <v>100</v>
      </c>
    </row>
    <row r="16" spans="1:11" s="11" customFormat="1" ht="15.75" x14ac:dyDescent="0.2">
      <c r="A16" s="60" t="s">
        <v>30</v>
      </c>
      <c r="B16" s="90" t="s">
        <v>31</v>
      </c>
      <c r="C16" s="172">
        <v>10717.7</v>
      </c>
      <c r="D16" s="172">
        <v>9472.7999999999993</v>
      </c>
      <c r="E16" s="172">
        <v>9472.7999999999993</v>
      </c>
      <c r="F16" s="170">
        <f t="shared" si="0"/>
        <v>88.384634763055487</v>
      </c>
      <c r="G16" s="170">
        <f t="shared" si="1"/>
        <v>100</v>
      </c>
    </row>
    <row r="17" spans="1:7" s="7" customFormat="1" ht="15" customHeight="1" x14ac:dyDescent="0.2">
      <c r="A17" s="87"/>
      <c r="B17" s="91" t="s">
        <v>7</v>
      </c>
      <c r="C17" s="168">
        <f>C4+C5+C7+C8+C9+C10+C11+C12+C13+C14+C15+C16</f>
        <v>89234.499999999985</v>
      </c>
      <c r="D17" s="168">
        <f>D4+D5+D7+D8+D9+D10+D11+D12+D13+D14+D15+D16</f>
        <v>89745.500000000015</v>
      </c>
      <c r="E17" s="168">
        <f>E4+E5+E7+E8+E9+E10+E11+E12+E13+E14+E15+E16</f>
        <v>89745.500000000015</v>
      </c>
      <c r="F17" s="168">
        <f t="shared" si="0"/>
        <v>100.57264847116309</v>
      </c>
      <c r="G17" s="170">
        <f t="shared" si="1"/>
        <v>100</v>
      </c>
    </row>
    <row r="18" spans="1:7" x14ac:dyDescent="0.25">
      <c r="D18" s="16"/>
    </row>
    <row r="19" spans="1:7" x14ac:dyDescent="0.25">
      <c r="C19" s="93"/>
      <c r="D19" s="94"/>
      <c r="E19" s="94"/>
      <c r="F19" s="94"/>
      <c r="G19" s="95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topLeftCell="A3" workbookViewId="0">
      <selection activeCell="E23" sqref="E23"/>
    </sheetView>
  </sheetViews>
  <sheetFormatPr defaultRowHeight="15" x14ac:dyDescent="0.25"/>
  <cols>
    <col min="1" max="1" width="4.42578125" style="14" customWidth="1"/>
    <col min="2" max="2" width="24.5703125" customWidth="1"/>
    <col min="3" max="3" width="17.7109375" style="15" customWidth="1"/>
    <col min="4" max="4" width="13.7109375" style="15" customWidth="1"/>
    <col min="5" max="5" width="12.85546875" style="17" customWidth="1"/>
    <col min="6" max="7" width="11.7109375" style="17" customWidth="1"/>
  </cols>
  <sheetData>
    <row r="1" spans="1:11" ht="97.5" customHeight="1" x14ac:dyDescent="0.25">
      <c r="A1" s="202" t="s">
        <v>67</v>
      </c>
      <c r="B1" s="203"/>
      <c r="C1" s="203"/>
      <c r="D1" s="203"/>
      <c r="E1" s="203"/>
      <c r="F1" s="203"/>
      <c r="G1" s="203"/>
      <c r="H1" s="1"/>
      <c r="I1" s="1"/>
      <c r="J1" s="1"/>
    </row>
    <row r="2" spans="1:11" ht="126" x14ac:dyDescent="0.25">
      <c r="A2" s="92" t="s">
        <v>0</v>
      </c>
      <c r="B2" s="92" t="s">
        <v>1</v>
      </c>
      <c r="C2" s="92" t="s">
        <v>78</v>
      </c>
      <c r="D2" s="92" t="s">
        <v>81</v>
      </c>
      <c r="E2" s="92" t="s">
        <v>56</v>
      </c>
      <c r="F2" s="92" t="s">
        <v>54</v>
      </c>
      <c r="G2" s="92" t="s">
        <v>3</v>
      </c>
      <c r="H2" s="1"/>
      <c r="I2" s="1"/>
      <c r="J2" s="1"/>
    </row>
    <row r="3" spans="1:11" s="7" customFormat="1" ht="15.75" x14ac:dyDescent="0.2">
      <c r="A3" s="83"/>
      <c r="B3" s="84" t="s">
        <v>4</v>
      </c>
      <c r="C3" s="164">
        <f>C4+C5</f>
        <v>12677.2</v>
      </c>
      <c r="D3" s="164">
        <f>D4+D5</f>
        <v>13348.1</v>
      </c>
      <c r="E3" s="164">
        <f>E4+E5</f>
        <v>13348.1</v>
      </c>
      <c r="F3" s="173">
        <f t="shared" ref="F3:F17" si="0">E3/C3*100</f>
        <v>105.29217808348848</v>
      </c>
      <c r="G3" s="170">
        <f>E3/D3*100</f>
        <v>100</v>
      </c>
    </row>
    <row r="4" spans="1:11" s="11" customFormat="1" ht="31.5" x14ac:dyDescent="0.2">
      <c r="A4" s="60" t="s">
        <v>5</v>
      </c>
      <c r="B4" s="86" t="s">
        <v>6</v>
      </c>
      <c r="C4" s="170">
        <v>9669.5</v>
      </c>
      <c r="D4" s="170">
        <v>9669.5</v>
      </c>
      <c r="E4" s="170">
        <v>9669.5</v>
      </c>
      <c r="F4" s="174">
        <f t="shared" si="0"/>
        <v>100</v>
      </c>
      <c r="G4" s="170">
        <f>E4/D4*100</f>
        <v>100</v>
      </c>
    </row>
    <row r="5" spans="1:11" s="11" customFormat="1" ht="31.5" x14ac:dyDescent="0.2">
      <c r="A5" s="60" t="s">
        <v>9</v>
      </c>
      <c r="B5" s="86" t="s">
        <v>10</v>
      </c>
      <c r="C5" s="170">
        <v>3007.7</v>
      </c>
      <c r="D5" s="170">
        <v>3678.6</v>
      </c>
      <c r="E5" s="170">
        <v>3678.6</v>
      </c>
      <c r="F5" s="174">
        <f t="shared" si="0"/>
        <v>122.30608105861623</v>
      </c>
      <c r="G5" s="170">
        <f>E5/D5*100</f>
        <v>100</v>
      </c>
    </row>
    <row r="6" spans="1:11" s="7" customFormat="1" ht="31.5" x14ac:dyDescent="0.2">
      <c r="A6" s="87"/>
      <c r="B6" s="84" t="s">
        <v>11</v>
      </c>
      <c r="C6" s="168">
        <f>SUM(C7:C16)</f>
        <v>18974.2</v>
      </c>
      <c r="D6" s="168">
        <f>SUM(D7:D16)</f>
        <v>25051.300000000003</v>
      </c>
      <c r="E6" s="168">
        <f>SUM(E7:E16)</f>
        <v>25051.300000000003</v>
      </c>
      <c r="F6" s="175">
        <f t="shared" si="0"/>
        <v>132.02822780407081</v>
      </c>
      <c r="G6" s="170">
        <f>E6/D6*100</f>
        <v>100</v>
      </c>
      <c r="K6" s="82"/>
    </row>
    <row r="7" spans="1:11" s="11" customFormat="1" ht="15.75" x14ac:dyDescent="0.2">
      <c r="A7" s="60" t="s">
        <v>12</v>
      </c>
      <c r="B7" s="86" t="s">
        <v>13</v>
      </c>
      <c r="C7" s="170">
        <v>836.2</v>
      </c>
      <c r="D7" s="172">
        <v>1902.4</v>
      </c>
      <c r="E7" s="172">
        <v>1902.4</v>
      </c>
      <c r="F7" s="174">
        <f t="shared" si="0"/>
        <v>227.50538148768237</v>
      </c>
      <c r="G7" s="170">
        <f t="shared" ref="G7:G17" si="1">E7/D7*100</f>
        <v>100</v>
      </c>
    </row>
    <row r="8" spans="1:11" s="11" customFormat="1" ht="31.5" x14ac:dyDescent="0.2">
      <c r="A8" s="60" t="s">
        <v>14</v>
      </c>
      <c r="B8" s="90" t="s">
        <v>15</v>
      </c>
      <c r="C8" s="170">
        <v>924.7</v>
      </c>
      <c r="D8" s="172">
        <v>1449.7</v>
      </c>
      <c r="E8" s="172">
        <v>1449.7</v>
      </c>
      <c r="F8" s="174">
        <f t="shared" si="0"/>
        <v>156.77517032551097</v>
      </c>
      <c r="G8" s="170">
        <f t="shared" si="1"/>
        <v>100</v>
      </c>
    </row>
    <row r="9" spans="1:11" s="11" customFormat="1" ht="15.75" x14ac:dyDescent="0.2">
      <c r="A9" s="60" t="s">
        <v>16</v>
      </c>
      <c r="B9" s="90" t="s">
        <v>17</v>
      </c>
      <c r="C9" s="170">
        <v>3364.5</v>
      </c>
      <c r="D9" s="172">
        <v>3747.7</v>
      </c>
      <c r="E9" s="172">
        <v>3747.7</v>
      </c>
      <c r="F9" s="174">
        <f t="shared" si="0"/>
        <v>111.38950809927179</v>
      </c>
      <c r="G9" s="170">
        <f t="shared" si="1"/>
        <v>100</v>
      </c>
    </row>
    <row r="10" spans="1:11" s="11" customFormat="1" ht="15.75" x14ac:dyDescent="0.2">
      <c r="A10" s="60" t="s">
        <v>18</v>
      </c>
      <c r="B10" s="90" t="s">
        <v>19</v>
      </c>
      <c r="C10" s="170">
        <v>1246.4000000000001</v>
      </c>
      <c r="D10" s="172">
        <v>1929.8</v>
      </c>
      <c r="E10" s="172">
        <v>1929.8</v>
      </c>
      <c r="F10" s="174">
        <f t="shared" si="0"/>
        <v>154.82991014120665</v>
      </c>
      <c r="G10" s="170">
        <f t="shared" si="1"/>
        <v>100</v>
      </c>
    </row>
    <row r="11" spans="1:11" s="11" customFormat="1" ht="31.5" x14ac:dyDescent="0.2">
      <c r="A11" s="60" t="s">
        <v>20</v>
      </c>
      <c r="B11" s="90" t="s">
        <v>21</v>
      </c>
      <c r="C11" s="170">
        <v>2899.6</v>
      </c>
      <c r="D11" s="172">
        <v>4419.1000000000004</v>
      </c>
      <c r="E11" s="172">
        <v>4419.1000000000004</v>
      </c>
      <c r="F11" s="174">
        <f t="shared" si="0"/>
        <v>152.40377983170094</v>
      </c>
      <c r="G11" s="170">
        <f t="shared" si="1"/>
        <v>100</v>
      </c>
    </row>
    <row r="12" spans="1:11" s="11" customFormat="1" ht="15.75" x14ac:dyDescent="0.2">
      <c r="A12" s="60" t="s">
        <v>22</v>
      </c>
      <c r="B12" s="90" t="s">
        <v>23</v>
      </c>
      <c r="C12" s="170">
        <v>1238.4000000000001</v>
      </c>
      <c r="D12" s="172">
        <v>1744.1</v>
      </c>
      <c r="E12" s="172">
        <v>1744.1</v>
      </c>
      <c r="F12" s="174">
        <f t="shared" si="0"/>
        <v>140.83494832041342</v>
      </c>
      <c r="G12" s="170">
        <f t="shared" si="1"/>
        <v>100</v>
      </c>
    </row>
    <row r="13" spans="1:11" s="11" customFormat="1" ht="15.75" x14ac:dyDescent="0.2">
      <c r="A13" s="60" t="s">
        <v>24</v>
      </c>
      <c r="B13" s="90" t="s">
        <v>25</v>
      </c>
      <c r="C13" s="170">
        <v>2118.6999999999998</v>
      </c>
      <c r="D13" s="172">
        <v>1846.6</v>
      </c>
      <c r="E13" s="172">
        <v>1846.6</v>
      </c>
      <c r="F13" s="174">
        <f t="shared" si="0"/>
        <v>87.157219049417094</v>
      </c>
      <c r="G13" s="170">
        <f t="shared" si="1"/>
        <v>100</v>
      </c>
    </row>
    <row r="14" spans="1:11" s="11" customFormat="1" ht="15.75" x14ac:dyDescent="0.2">
      <c r="A14" s="60" t="s">
        <v>26</v>
      </c>
      <c r="B14" s="90" t="s">
        <v>27</v>
      </c>
      <c r="C14" s="170">
        <v>852</v>
      </c>
      <c r="D14" s="172">
        <v>1436</v>
      </c>
      <c r="E14" s="172">
        <v>1436</v>
      </c>
      <c r="F14" s="174">
        <f t="shared" si="0"/>
        <v>168.54460093896714</v>
      </c>
      <c r="G14" s="170">
        <f t="shared" si="1"/>
        <v>100</v>
      </c>
    </row>
    <row r="15" spans="1:11" s="11" customFormat="1" ht="31.5" x14ac:dyDescent="0.2">
      <c r="A15" s="60" t="s">
        <v>28</v>
      </c>
      <c r="B15" s="90" t="s">
        <v>29</v>
      </c>
      <c r="C15" s="170">
        <v>3146.4</v>
      </c>
      <c r="D15" s="172">
        <v>2600</v>
      </c>
      <c r="E15" s="172">
        <v>2600</v>
      </c>
      <c r="F15" s="174">
        <f t="shared" si="0"/>
        <v>82.634121535723352</v>
      </c>
      <c r="G15" s="170">
        <f t="shared" si="1"/>
        <v>100</v>
      </c>
    </row>
    <row r="16" spans="1:11" s="11" customFormat="1" ht="15.75" x14ac:dyDescent="0.2">
      <c r="A16" s="60" t="s">
        <v>30</v>
      </c>
      <c r="B16" s="90" t="s">
        <v>31</v>
      </c>
      <c r="C16" s="170">
        <v>2347.3000000000002</v>
      </c>
      <c r="D16" s="172">
        <v>3975.9</v>
      </c>
      <c r="E16" s="172">
        <v>3975.9</v>
      </c>
      <c r="F16" s="174">
        <f t="shared" si="0"/>
        <v>169.38184296851702</v>
      </c>
      <c r="G16" s="170">
        <f t="shared" si="1"/>
        <v>100</v>
      </c>
    </row>
    <row r="17" spans="1:7" s="7" customFormat="1" ht="15" customHeight="1" x14ac:dyDescent="0.2">
      <c r="A17" s="87"/>
      <c r="B17" s="91" t="s">
        <v>7</v>
      </c>
      <c r="C17" s="168">
        <f>C4+C5+C7+C8+C9+C10+C11+C12+C13+C14+C15+C16</f>
        <v>31651.400000000005</v>
      </c>
      <c r="D17" s="168">
        <f>D4+D5+D7+D8+D9+D10+D11+D12+D13+D14+D15+D16</f>
        <v>38399.4</v>
      </c>
      <c r="E17" s="168">
        <f>E4+E5+E7+E8+E9+E10+E11+E12+E13+E14+E15+E16</f>
        <v>38399.4</v>
      </c>
      <c r="F17" s="175">
        <f t="shared" si="0"/>
        <v>121.31975204888251</v>
      </c>
      <c r="G17" s="170">
        <f t="shared" si="1"/>
        <v>100</v>
      </c>
    </row>
    <row r="18" spans="1:7" x14ac:dyDescent="0.25">
      <c r="D18" s="16"/>
    </row>
    <row r="19" spans="1:7" x14ac:dyDescent="0.25">
      <c r="C19" s="93"/>
      <c r="D19" s="94"/>
      <c r="E19" s="94"/>
      <c r="F19" s="94"/>
      <c r="G19" s="95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7"/>
  <sheetViews>
    <sheetView topLeftCell="A7" workbookViewId="0">
      <selection activeCell="I26" sqref="I26"/>
    </sheetView>
  </sheetViews>
  <sheetFormatPr defaultRowHeight="15" x14ac:dyDescent="0.25"/>
  <cols>
    <col min="1" max="1" width="5.85546875" style="117" customWidth="1"/>
    <col min="2" max="2" width="27" style="117" customWidth="1"/>
    <col min="3" max="3" width="20.140625" style="117" customWidth="1"/>
    <col min="4" max="4" width="17" style="117" customWidth="1"/>
    <col min="5" max="5" width="17.140625" style="117" customWidth="1"/>
    <col min="6" max="6" width="17.85546875" style="117" customWidth="1"/>
    <col min="7" max="7" width="20.140625" style="117" customWidth="1"/>
    <col min="8" max="16384" width="9.140625" style="117"/>
  </cols>
  <sheetData>
    <row r="1" spans="1:7" ht="64.5" customHeight="1" x14ac:dyDescent="0.25">
      <c r="A1" s="204" t="s">
        <v>82</v>
      </c>
      <c r="B1" s="205"/>
      <c r="C1" s="205"/>
      <c r="D1" s="205"/>
      <c r="E1" s="205"/>
      <c r="F1" s="205"/>
      <c r="G1" s="205"/>
    </row>
    <row r="2" spans="1:7" ht="117.75" customHeight="1" x14ac:dyDescent="0.25">
      <c r="A2" s="176" t="s">
        <v>0</v>
      </c>
      <c r="B2" s="176" t="s">
        <v>1</v>
      </c>
      <c r="C2" s="176" t="s">
        <v>78</v>
      </c>
      <c r="D2" s="176" t="s">
        <v>81</v>
      </c>
      <c r="E2" s="176" t="s">
        <v>56</v>
      </c>
      <c r="F2" s="176" t="s">
        <v>54</v>
      </c>
      <c r="G2" s="176" t="s">
        <v>3</v>
      </c>
    </row>
    <row r="3" spans="1:7" ht="24" customHeight="1" x14ac:dyDescent="0.25">
      <c r="A3" s="171"/>
      <c r="B3" s="177" t="s">
        <v>4</v>
      </c>
      <c r="C3" s="164">
        <f>C4+C5</f>
        <v>9619.2000000000007</v>
      </c>
      <c r="D3" s="164">
        <f>D4+D5</f>
        <v>1716</v>
      </c>
      <c r="E3" s="164">
        <f>E4+E5</f>
        <v>1716</v>
      </c>
      <c r="F3" s="171">
        <f t="shared" ref="F3:F17" si="0">E3/C3*100</f>
        <v>17.839321357285428</v>
      </c>
      <c r="G3" s="170">
        <f>E3/D3*100</f>
        <v>100</v>
      </c>
    </row>
    <row r="4" spans="1:7" ht="36" customHeight="1" x14ac:dyDescent="0.25">
      <c r="A4" s="178" t="s">
        <v>5</v>
      </c>
      <c r="B4" s="179" t="s">
        <v>6</v>
      </c>
      <c r="C4" s="170"/>
      <c r="D4" s="172"/>
      <c r="E4" s="172"/>
      <c r="F4" s="170"/>
      <c r="G4" s="170"/>
    </row>
    <row r="5" spans="1:7" ht="30.75" customHeight="1" x14ac:dyDescent="0.25">
      <c r="A5" s="178" t="s">
        <v>9</v>
      </c>
      <c r="B5" s="179" t="s">
        <v>10</v>
      </c>
      <c r="C5" s="170">
        <v>9619.2000000000007</v>
      </c>
      <c r="D5" s="172">
        <v>1716</v>
      </c>
      <c r="E5" s="172">
        <v>1716</v>
      </c>
      <c r="F5" s="170">
        <f t="shared" si="0"/>
        <v>17.839321357285428</v>
      </c>
      <c r="G5" s="170">
        <f>E5/D5*100</f>
        <v>100</v>
      </c>
    </row>
    <row r="6" spans="1:7" ht="44.25" customHeight="1" x14ac:dyDescent="0.25">
      <c r="A6" s="180"/>
      <c r="B6" s="177" t="s">
        <v>11</v>
      </c>
      <c r="C6" s="168">
        <f>SUM(C7:C16)</f>
        <v>136983.69999999998</v>
      </c>
      <c r="D6" s="168">
        <f>SUM(D7:D16)</f>
        <v>94886.9</v>
      </c>
      <c r="E6" s="168">
        <f>SUM(E7:E16)</f>
        <v>94886.9</v>
      </c>
      <c r="F6" s="168">
        <f t="shared" si="0"/>
        <v>69.26875241360834</v>
      </c>
      <c r="G6" s="170">
        <f>E6/D6*100</f>
        <v>100</v>
      </c>
    </row>
    <row r="7" spans="1:7" ht="28.5" customHeight="1" x14ac:dyDescent="0.25">
      <c r="A7" s="178" t="s">
        <v>12</v>
      </c>
      <c r="B7" s="179" t="s">
        <v>13</v>
      </c>
      <c r="C7" s="170">
        <v>7366.2</v>
      </c>
      <c r="D7" s="172">
        <v>4907.3999999999996</v>
      </c>
      <c r="E7" s="172">
        <v>4907.3999999999996</v>
      </c>
      <c r="F7" s="170">
        <f t="shared" si="0"/>
        <v>66.620509896554523</v>
      </c>
      <c r="G7" s="170">
        <f t="shared" ref="G7:G17" si="1">E7/D7*100</f>
        <v>100</v>
      </c>
    </row>
    <row r="8" spans="1:7" ht="40.5" customHeight="1" x14ac:dyDescent="0.25">
      <c r="A8" s="178" t="s">
        <v>14</v>
      </c>
      <c r="B8" s="181" t="s">
        <v>15</v>
      </c>
      <c r="C8" s="170">
        <v>18710.3</v>
      </c>
      <c r="D8" s="172">
        <v>12328.2</v>
      </c>
      <c r="E8" s="172">
        <v>12328.2</v>
      </c>
      <c r="F8" s="170">
        <f t="shared" si="0"/>
        <v>65.889910904688861</v>
      </c>
      <c r="G8" s="170">
        <f t="shared" si="1"/>
        <v>100</v>
      </c>
    </row>
    <row r="9" spans="1:7" ht="33" customHeight="1" x14ac:dyDescent="0.25">
      <c r="A9" s="178" t="s">
        <v>16</v>
      </c>
      <c r="B9" s="181" t="s">
        <v>17</v>
      </c>
      <c r="C9" s="170">
        <v>15943.8</v>
      </c>
      <c r="D9" s="172">
        <v>13311.2</v>
      </c>
      <c r="E9" s="172">
        <v>13311.2</v>
      </c>
      <c r="F9" s="170">
        <f t="shared" si="0"/>
        <v>83.488252486860105</v>
      </c>
      <c r="G9" s="170">
        <f t="shared" si="1"/>
        <v>100</v>
      </c>
    </row>
    <row r="10" spans="1:7" ht="30.75" customHeight="1" x14ac:dyDescent="0.25">
      <c r="A10" s="178" t="s">
        <v>18</v>
      </c>
      <c r="B10" s="181" t="s">
        <v>19</v>
      </c>
      <c r="C10" s="170">
        <v>9961.1</v>
      </c>
      <c r="D10" s="172">
        <v>5287.3</v>
      </c>
      <c r="E10" s="172">
        <v>5287.3</v>
      </c>
      <c r="F10" s="170">
        <f t="shared" si="0"/>
        <v>53.079479173986812</v>
      </c>
      <c r="G10" s="170">
        <f t="shared" si="1"/>
        <v>100</v>
      </c>
    </row>
    <row r="11" spans="1:7" ht="29.25" customHeight="1" x14ac:dyDescent="0.25">
      <c r="A11" s="178" t="s">
        <v>20</v>
      </c>
      <c r="B11" s="181" t="s">
        <v>21</v>
      </c>
      <c r="C11" s="170">
        <v>19312.900000000001</v>
      </c>
      <c r="D11" s="172">
        <v>12775.3</v>
      </c>
      <c r="E11" s="172">
        <v>12775.3</v>
      </c>
      <c r="F11" s="170">
        <f t="shared" si="0"/>
        <v>66.149050634549951</v>
      </c>
      <c r="G11" s="170">
        <f t="shared" si="1"/>
        <v>100</v>
      </c>
    </row>
    <row r="12" spans="1:7" ht="19.5" customHeight="1" x14ac:dyDescent="0.25">
      <c r="A12" s="178" t="s">
        <v>22</v>
      </c>
      <c r="B12" s="181" t="s">
        <v>23</v>
      </c>
      <c r="C12" s="170">
        <v>15537.9</v>
      </c>
      <c r="D12" s="172">
        <v>10265.799999999999</v>
      </c>
      <c r="E12" s="172">
        <v>10265.799999999999</v>
      </c>
      <c r="F12" s="170">
        <f t="shared" si="0"/>
        <v>66.06941736013232</v>
      </c>
      <c r="G12" s="170">
        <f t="shared" si="1"/>
        <v>100</v>
      </c>
    </row>
    <row r="13" spans="1:7" ht="27" customHeight="1" x14ac:dyDescent="0.25">
      <c r="A13" s="178" t="s">
        <v>24</v>
      </c>
      <c r="B13" s="181" t="s">
        <v>25</v>
      </c>
      <c r="C13" s="170">
        <v>9237.2000000000007</v>
      </c>
      <c r="D13" s="172">
        <v>7722.2</v>
      </c>
      <c r="E13" s="172">
        <v>7722.2</v>
      </c>
      <c r="F13" s="170">
        <f t="shared" si="0"/>
        <v>83.598926081496543</v>
      </c>
      <c r="G13" s="170">
        <f t="shared" si="1"/>
        <v>100</v>
      </c>
    </row>
    <row r="14" spans="1:7" ht="23.25" customHeight="1" x14ac:dyDescent="0.25">
      <c r="A14" s="178" t="s">
        <v>26</v>
      </c>
      <c r="B14" s="181" t="s">
        <v>27</v>
      </c>
      <c r="C14" s="170">
        <v>5455.9</v>
      </c>
      <c r="D14" s="172">
        <v>4485.7</v>
      </c>
      <c r="E14" s="172">
        <v>4485.7</v>
      </c>
      <c r="F14" s="170">
        <f t="shared" si="0"/>
        <v>82.21741600835793</v>
      </c>
      <c r="G14" s="170">
        <f t="shared" si="1"/>
        <v>100</v>
      </c>
    </row>
    <row r="15" spans="1:7" ht="23.25" customHeight="1" x14ac:dyDescent="0.25">
      <c r="A15" s="178" t="s">
        <v>28</v>
      </c>
      <c r="B15" s="181" t="s">
        <v>29</v>
      </c>
      <c r="C15" s="170">
        <v>2239.1999999999998</v>
      </c>
      <c r="D15" s="172">
        <v>1915.7</v>
      </c>
      <c r="E15" s="172">
        <v>1915.7</v>
      </c>
      <c r="F15" s="170">
        <f t="shared" si="0"/>
        <v>85.552876027152564</v>
      </c>
      <c r="G15" s="170">
        <f t="shared" si="1"/>
        <v>100</v>
      </c>
    </row>
    <row r="16" spans="1:7" ht="21" customHeight="1" x14ac:dyDescent="0.25">
      <c r="A16" s="178" t="s">
        <v>30</v>
      </c>
      <c r="B16" s="181" t="s">
        <v>31</v>
      </c>
      <c r="C16" s="170">
        <v>33219.199999999997</v>
      </c>
      <c r="D16" s="172">
        <v>21888.1</v>
      </c>
      <c r="E16" s="172">
        <v>21888.1</v>
      </c>
      <c r="F16" s="170">
        <f t="shared" si="0"/>
        <v>65.889907041710813</v>
      </c>
      <c r="G16" s="170">
        <f t="shared" si="1"/>
        <v>100</v>
      </c>
    </row>
    <row r="17" spans="1:7" ht="15.75" x14ac:dyDescent="0.25">
      <c r="A17" s="180"/>
      <c r="B17" s="182" t="s">
        <v>7</v>
      </c>
      <c r="C17" s="168">
        <f>C4+C5+C7+C8+C9+C10+C11+C12+C13+C14+C15+C16</f>
        <v>146602.89999999997</v>
      </c>
      <c r="D17" s="168">
        <f>D4+D5+D7+D8+D9+D10+D11+D12+D13+D14+D15+D16</f>
        <v>96602.9</v>
      </c>
      <c r="E17" s="168">
        <f>E4+E5+E7+E8+E9+E10+E11+E12+E13+E14+E15+E16</f>
        <v>96602.9</v>
      </c>
      <c r="F17" s="168">
        <f t="shared" si="0"/>
        <v>65.894262664653979</v>
      </c>
      <c r="G17" s="170">
        <f t="shared" si="1"/>
        <v>100</v>
      </c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topLeftCell="A4" workbookViewId="0">
      <selection activeCell="E23" sqref="E23"/>
    </sheetView>
  </sheetViews>
  <sheetFormatPr defaultRowHeight="15" x14ac:dyDescent="0.2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16.25" customHeight="1" x14ac:dyDescent="0.25">
      <c r="A1" s="192" t="s">
        <v>68</v>
      </c>
      <c r="B1" s="193"/>
      <c r="C1" s="193"/>
      <c r="D1" s="193"/>
      <c r="E1" s="193"/>
      <c r="F1" s="193"/>
      <c r="G1" s="193"/>
      <c r="H1" s="1"/>
      <c r="I1" s="1"/>
      <c r="J1" s="1"/>
    </row>
    <row r="2" spans="1:10" ht="94.5" x14ac:dyDescent="0.25">
      <c r="A2" s="59" t="s">
        <v>0</v>
      </c>
      <c r="B2" s="59" t="s">
        <v>1</v>
      </c>
      <c r="C2" s="59" t="s">
        <v>78</v>
      </c>
      <c r="D2" s="59" t="s">
        <v>77</v>
      </c>
      <c r="E2" s="59" t="s">
        <v>56</v>
      </c>
      <c r="F2" s="59" t="s">
        <v>2</v>
      </c>
      <c r="G2" s="59" t="s">
        <v>3</v>
      </c>
      <c r="H2" s="1"/>
      <c r="I2" s="1"/>
      <c r="J2" s="1"/>
    </row>
    <row r="3" spans="1:10" s="7" customFormat="1" ht="15.75" x14ac:dyDescent="0.2">
      <c r="A3" s="83"/>
      <c r="B3" s="84" t="s">
        <v>4</v>
      </c>
      <c r="C3" s="109">
        <f>C4+C5</f>
        <v>950.2</v>
      </c>
      <c r="D3" s="109">
        <f>D4+D5</f>
        <v>900.2</v>
      </c>
      <c r="E3" s="109">
        <f>E4+E5</f>
        <v>800.1</v>
      </c>
      <c r="F3" s="110">
        <f>E3/C3*100</f>
        <v>84.203325615659864</v>
      </c>
      <c r="G3" s="110">
        <f>E3/D3*100</f>
        <v>88.880248833592532</v>
      </c>
    </row>
    <row r="4" spans="1:10" s="11" customFormat="1" ht="31.5" x14ac:dyDescent="0.2">
      <c r="A4" s="60" t="s">
        <v>5</v>
      </c>
      <c r="B4" s="86" t="s">
        <v>6</v>
      </c>
      <c r="C4" s="66">
        <v>700</v>
      </c>
      <c r="D4" s="66">
        <v>700</v>
      </c>
      <c r="E4" s="66">
        <v>700</v>
      </c>
      <c r="F4" s="66">
        <f>E4/C4*100</f>
        <v>100</v>
      </c>
      <c r="G4" s="66">
        <f>E4/D4*100</f>
        <v>100</v>
      </c>
    </row>
    <row r="5" spans="1:10" s="11" customFormat="1" ht="31.5" x14ac:dyDescent="0.2">
      <c r="A5" s="60" t="s">
        <v>9</v>
      </c>
      <c r="B5" s="86" t="s">
        <v>10</v>
      </c>
      <c r="C5" s="66">
        <v>250.2</v>
      </c>
      <c r="D5" s="66">
        <v>200.2</v>
      </c>
      <c r="E5" s="66">
        <v>100.1</v>
      </c>
      <c r="F5" s="66">
        <f>E5/C5*100</f>
        <v>40.007993605115907</v>
      </c>
      <c r="G5" s="66">
        <f>E5/D5*100</f>
        <v>50</v>
      </c>
    </row>
    <row r="6" spans="1:10" s="7" customFormat="1" ht="31.5" x14ac:dyDescent="0.2">
      <c r="A6" s="87"/>
      <c r="B6" s="84" t="s">
        <v>11</v>
      </c>
      <c r="C6" s="110">
        <f>SUM(C7:C16)</f>
        <v>2551.6</v>
      </c>
      <c r="D6" s="110">
        <f>SUM(D7:D16)</f>
        <v>1970.73</v>
      </c>
      <c r="E6" s="110">
        <f>SUM(E7:E16)</f>
        <v>1790.5</v>
      </c>
      <c r="F6" s="110">
        <f>E6/C6*100</f>
        <v>70.171656999529702</v>
      </c>
      <c r="G6" s="110">
        <f>E6/D6*100</f>
        <v>90.854657918639276</v>
      </c>
    </row>
    <row r="7" spans="1:10" s="11" customFormat="1" ht="15.75" x14ac:dyDescent="0.2">
      <c r="A7" s="60" t="s">
        <v>12</v>
      </c>
      <c r="B7" s="86" t="s">
        <v>13</v>
      </c>
      <c r="C7" s="66">
        <v>200.1</v>
      </c>
      <c r="D7" s="66">
        <v>75.099999999999994</v>
      </c>
      <c r="E7" s="66">
        <v>75.099999999999994</v>
      </c>
      <c r="F7" s="66">
        <f>E7/C7*100</f>
        <v>37.531234382808591</v>
      </c>
      <c r="G7" s="66">
        <f>E7/D7*100</f>
        <v>100</v>
      </c>
    </row>
    <row r="8" spans="1:10" s="11" customFormat="1" ht="31.5" x14ac:dyDescent="0.2">
      <c r="A8" s="60" t="s">
        <v>14</v>
      </c>
      <c r="B8" s="90" t="s">
        <v>15</v>
      </c>
      <c r="C8" s="66">
        <v>100</v>
      </c>
      <c r="D8" s="66">
        <v>100</v>
      </c>
      <c r="E8" s="66">
        <v>100</v>
      </c>
      <c r="F8" s="66">
        <f t="shared" ref="F8:F16" si="0">E8/C8*100</f>
        <v>100</v>
      </c>
      <c r="G8" s="66">
        <f t="shared" ref="G8:G16" si="1">E8/D8*100</f>
        <v>100</v>
      </c>
    </row>
    <row r="9" spans="1:10" s="11" customFormat="1" ht="15.75" x14ac:dyDescent="0.2">
      <c r="A9" s="60" t="s">
        <v>16</v>
      </c>
      <c r="B9" s="90" t="s">
        <v>17</v>
      </c>
      <c r="C9" s="66">
        <v>400.2</v>
      </c>
      <c r="D9" s="66">
        <v>350.2</v>
      </c>
      <c r="E9" s="66">
        <v>350</v>
      </c>
      <c r="F9" s="66">
        <f t="shared" si="0"/>
        <v>87.456271864067972</v>
      </c>
      <c r="G9" s="66">
        <f t="shared" si="1"/>
        <v>99.942889777270139</v>
      </c>
    </row>
    <row r="10" spans="1:10" s="11" customFormat="1" ht="15.75" x14ac:dyDescent="0.2">
      <c r="A10" s="60" t="s">
        <v>18</v>
      </c>
      <c r="B10" s="90" t="s">
        <v>19</v>
      </c>
      <c r="C10" s="66">
        <v>225.1</v>
      </c>
      <c r="D10" s="66">
        <v>200.1</v>
      </c>
      <c r="E10" s="66">
        <v>200</v>
      </c>
      <c r="F10" s="66">
        <f t="shared" si="0"/>
        <v>88.849400266548201</v>
      </c>
      <c r="G10" s="66">
        <f t="shared" si="1"/>
        <v>99.950024987506254</v>
      </c>
    </row>
    <row r="11" spans="1:10" s="11" customFormat="1" ht="31.5" x14ac:dyDescent="0.2">
      <c r="A11" s="60" t="s">
        <v>20</v>
      </c>
      <c r="B11" s="90" t="s">
        <v>21</v>
      </c>
      <c r="C11" s="66">
        <v>225.1</v>
      </c>
      <c r="D11" s="66">
        <v>175.1</v>
      </c>
      <c r="E11" s="66">
        <v>175</v>
      </c>
      <c r="F11" s="66">
        <f t="shared" si="0"/>
        <v>77.74322523322968</v>
      </c>
      <c r="G11" s="66">
        <f t="shared" si="1"/>
        <v>99.942889777270139</v>
      </c>
    </row>
    <row r="12" spans="1:10" s="11" customFormat="1" ht="15.75" x14ac:dyDescent="0.2">
      <c r="A12" s="60" t="s">
        <v>22</v>
      </c>
      <c r="B12" s="90" t="s">
        <v>23</v>
      </c>
      <c r="C12" s="66">
        <v>175.1</v>
      </c>
      <c r="D12" s="66">
        <v>75.099999999999994</v>
      </c>
      <c r="E12" s="66">
        <v>54.5</v>
      </c>
      <c r="F12" s="66">
        <f t="shared" si="0"/>
        <v>31.125071387778412</v>
      </c>
      <c r="G12" s="66">
        <f t="shared" si="1"/>
        <v>72.56990679094541</v>
      </c>
    </row>
    <row r="13" spans="1:10" s="11" customFormat="1" ht="15.75" x14ac:dyDescent="0.2">
      <c r="A13" s="60" t="s">
        <v>24</v>
      </c>
      <c r="B13" s="90" t="s">
        <v>25</v>
      </c>
      <c r="C13" s="66">
        <v>300.2</v>
      </c>
      <c r="D13" s="66">
        <v>250.2</v>
      </c>
      <c r="E13" s="66">
        <v>250.2</v>
      </c>
      <c r="F13" s="66">
        <f t="shared" si="0"/>
        <v>83.344437041972014</v>
      </c>
      <c r="G13" s="66">
        <f t="shared" si="1"/>
        <v>100</v>
      </c>
    </row>
    <row r="14" spans="1:10" s="11" customFormat="1" ht="15.75" x14ac:dyDescent="0.2">
      <c r="A14" s="60" t="s">
        <v>26</v>
      </c>
      <c r="B14" s="90" t="s">
        <v>27</v>
      </c>
      <c r="C14" s="66">
        <v>250.4</v>
      </c>
      <c r="D14" s="66">
        <v>250.4</v>
      </c>
      <c r="E14" s="66">
        <v>110.4</v>
      </c>
      <c r="F14" s="66">
        <f t="shared" si="0"/>
        <v>44.089456869009588</v>
      </c>
      <c r="G14" s="66">
        <f t="shared" si="1"/>
        <v>44.089456869009588</v>
      </c>
    </row>
    <row r="15" spans="1:10" s="11" customFormat="1" ht="31.5" x14ac:dyDescent="0.2">
      <c r="A15" s="60" t="s">
        <v>28</v>
      </c>
      <c r="B15" s="90" t="s">
        <v>29</v>
      </c>
      <c r="C15" s="66">
        <v>450.3</v>
      </c>
      <c r="D15" s="66">
        <v>320.3</v>
      </c>
      <c r="E15" s="66">
        <v>320.3</v>
      </c>
      <c r="F15" s="66">
        <f t="shared" si="0"/>
        <v>71.130357539418171</v>
      </c>
      <c r="G15" s="66">
        <f t="shared" si="1"/>
        <v>100</v>
      </c>
    </row>
    <row r="16" spans="1:10" s="11" customFormat="1" ht="15.75" x14ac:dyDescent="0.2">
      <c r="A16" s="60" t="s">
        <v>30</v>
      </c>
      <c r="B16" s="90" t="s">
        <v>31</v>
      </c>
      <c r="C16" s="66">
        <v>225.1</v>
      </c>
      <c r="D16" s="66">
        <v>174.23</v>
      </c>
      <c r="E16" s="66">
        <v>155</v>
      </c>
      <c r="F16" s="66">
        <f t="shared" si="0"/>
        <v>68.858285206574848</v>
      </c>
      <c r="G16" s="66">
        <f t="shared" si="1"/>
        <v>88.962865178212709</v>
      </c>
    </row>
    <row r="17" spans="1:7" s="7" customFormat="1" ht="15.75" x14ac:dyDescent="0.2">
      <c r="A17" s="87"/>
      <c r="B17" s="91" t="s">
        <v>7</v>
      </c>
      <c r="C17" s="110">
        <f>C4+C5+C7+C8+C9+C10+C11+C12+C13+C14+C15+C16</f>
        <v>3501.7999999999997</v>
      </c>
      <c r="D17" s="110">
        <f>D4+D5+D7+D8+D9+D10+D11+D12+D13+D14+D15+D16</f>
        <v>2870.9300000000003</v>
      </c>
      <c r="E17" s="110">
        <f>E4+E5+E7+E8+E9+E10+E11+E12+E13+E14+E15+E16</f>
        <v>2590.6000000000004</v>
      </c>
      <c r="F17" s="110">
        <f>E17/C17*100</f>
        <v>73.979096464675337</v>
      </c>
      <c r="G17" s="110">
        <f>E17/D17*100</f>
        <v>90.23556826533563</v>
      </c>
    </row>
    <row r="18" spans="1:7" x14ac:dyDescent="0.25">
      <c r="D18" s="16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J19"/>
  <sheetViews>
    <sheetView workbookViewId="0">
      <selection activeCell="E23" sqref="E23"/>
    </sheetView>
  </sheetViews>
  <sheetFormatPr defaultRowHeight="15" x14ac:dyDescent="0.25"/>
  <cols>
    <col min="1" max="1" width="4.42578125" style="136" customWidth="1"/>
    <col min="2" max="2" width="24.5703125" style="117" customWidth="1"/>
    <col min="3" max="3" width="17.7109375" style="139" customWidth="1"/>
    <col min="4" max="4" width="17.85546875" style="139" customWidth="1"/>
    <col min="5" max="5" width="12.85546875" style="140" customWidth="1"/>
    <col min="6" max="6" width="13.28515625" style="140" customWidth="1"/>
    <col min="7" max="7" width="11.7109375" style="140" customWidth="1"/>
    <col min="8" max="16384" width="9.140625" style="117"/>
  </cols>
  <sheetData>
    <row r="1" spans="1:10" ht="30" customHeight="1" x14ac:dyDescent="0.25">
      <c r="A1" s="186" t="s">
        <v>57</v>
      </c>
      <c r="B1" s="187"/>
      <c r="C1" s="187"/>
      <c r="D1" s="187"/>
      <c r="E1" s="187"/>
      <c r="F1" s="187"/>
      <c r="G1" s="187"/>
      <c r="H1" s="116"/>
      <c r="I1" s="116"/>
      <c r="J1" s="116"/>
    </row>
    <row r="2" spans="1:10" ht="48" x14ac:dyDescent="0.25">
      <c r="A2" s="118" t="s">
        <v>0</v>
      </c>
      <c r="B2" s="118" t="s">
        <v>1</v>
      </c>
      <c r="C2" s="119" t="s">
        <v>76</v>
      </c>
      <c r="D2" s="119" t="s">
        <v>77</v>
      </c>
      <c r="E2" s="119" t="s">
        <v>56</v>
      </c>
      <c r="F2" s="119" t="s">
        <v>2</v>
      </c>
      <c r="G2" s="119" t="s">
        <v>3</v>
      </c>
      <c r="H2" s="116"/>
      <c r="I2" s="116"/>
      <c r="J2" s="116"/>
    </row>
    <row r="3" spans="1:10" s="124" customFormat="1" ht="12.75" x14ac:dyDescent="0.2">
      <c r="A3" s="141"/>
      <c r="B3" s="142" t="s">
        <v>4</v>
      </c>
      <c r="C3" s="20">
        <f>C4+C5</f>
        <v>22423.5</v>
      </c>
      <c r="D3" s="20">
        <f>D4+D5</f>
        <v>24188.400000000001</v>
      </c>
      <c r="E3" s="20">
        <f>E4+E5</f>
        <v>23947.699999999997</v>
      </c>
      <c r="F3" s="21">
        <f t="shared" ref="F3:F17" si="0">E3/C3*100</f>
        <v>106.79733315494903</v>
      </c>
      <c r="G3" s="21">
        <f t="shared" ref="G3:G17" si="1">E3/D3*100</f>
        <v>99.004894908303129</v>
      </c>
    </row>
    <row r="4" spans="1:10" s="130" customFormat="1" ht="12.75" x14ac:dyDescent="0.2">
      <c r="A4" s="143" t="s">
        <v>5</v>
      </c>
      <c r="B4" s="144" t="s">
        <v>6</v>
      </c>
      <c r="C4" s="29">
        <v>20741.8</v>
      </c>
      <c r="D4" s="30">
        <v>22008.5</v>
      </c>
      <c r="E4" s="115">
        <v>21809.1</v>
      </c>
      <c r="F4" s="22">
        <f t="shared" si="0"/>
        <v>105.14564791869559</v>
      </c>
      <c r="G4" s="22">
        <f t="shared" si="1"/>
        <v>99.093986414339909</v>
      </c>
    </row>
    <row r="5" spans="1:10" s="130" customFormat="1" ht="12.75" x14ac:dyDescent="0.2">
      <c r="A5" s="143" t="s">
        <v>9</v>
      </c>
      <c r="B5" s="144" t="s">
        <v>10</v>
      </c>
      <c r="C5" s="29">
        <v>1681.7</v>
      </c>
      <c r="D5" s="30">
        <v>2179.9</v>
      </c>
      <c r="E5" s="115">
        <v>2138.6</v>
      </c>
      <c r="F5" s="22">
        <f t="shared" si="0"/>
        <v>127.16893619551644</v>
      </c>
      <c r="G5" s="22">
        <f t="shared" si="1"/>
        <v>98.105417679710072</v>
      </c>
    </row>
    <row r="6" spans="1:10" s="124" customFormat="1" ht="12.75" x14ac:dyDescent="0.2">
      <c r="A6" s="145"/>
      <c r="B6" s="142" t="s">
        <v>11</v>
      </c>
      <c r="C6" s="31">
        <f>SUM(C7:C16)</f>
        <v>22677.5</v>
      </c>
      <c r="D6" s="23">
        <f>SUM(D7:D16)</f>
        <v>27412.600000000006</v>
      </c>
      <c r="E6" s="23">
        <f>SUM(E7:E16)</f>
        <v>27003.640000000003</v>
      </c>
      <c r="F6" s="21">
        <f t="shared" si="0"/>
        <v>119.07679417925259</v>
      </c>
      <c r="G6" s="21">
        <f t="shared" si="1"/>
        <v>98.508131297286639</v>
      </c>
    </row>
    <row r="7" spans="1:10" s="130" customFormat="1" ht="12.75" x14ac:dyDescent="0.2">
      <c r="A7" s="143" t="s">
        <v>12</v>
      </c>
      <c r="B7" s="144" t="s">
        <v>13</v>
      </c>
      <c r="C7" s="29">
        <v>1614.6</v>
      </c>
      <c r="D7" s="30">
        <v>2135.1999999999998</v>
      </c>
      <c r="E7" s="115">
        <v>2082.6</v>
      </c>
      <c r="F7" s="22">
        <f t="shared" si="0"/>
        <v>128.98550724637681</v>
      </c>
      <c r="G7" s="22">
        <f t="shared" si="1"/>
        <v>97.536530535781196</v>
      </c>
    </row>
    <row r="8" spans="1:10" s="130" customFormat="1" ht="12.75" x14ac:dyDescent="0.2">
      <c r="A8" s="143" t="s">
        <v>14</v>
      </c>
      <c r="B8" s="146" t="s">
        <v>15</v>
      </c>
      <c r="C8" s="29">
        <v>1904.9</v>
      </c>
      <c r="D8" s="30">
        <v>2411.6</v>
      </c>
      <c r="E8" s="115">
        <v>2311.4</v>
      </c>
      <c r="F8" s="22">
        <f t="shared" si="0"/>
        <v>121.33970287154182</v>
      </c>
      <c r="G8" s="22">
        <f t="shared" si="1"/>
        <v>95.845082103168039</v>
      </c>
    </row>
    <row r="9" spans="1:10" s="130" customFormat="1" ht="12.75" x14ac:dyDescent="0.2">
      <c r="A9" s="143" t="s">
        <v>16</v>
      </c>
      <c r="B9" s="146" t="s">
        <v>17</v>
      </c>
      <c r="C9" s="29">
        <v>6507.2</v>
      </c>
      <c r="D9" s="30">
        <v>6953.6</v>
      </c>
      <c r="E9" s="115">
        <v>6905</v>
      </c>
      <c r="F9" s="22">
        <f t="shared" si="0"/>
        <v>106.11322842389967</v>
      </c>
      <c r="G9" s="22">
        <f t="shared" si="1"/>
        <v>99.30108145421076</v>
      </c>
    </row>
    <row r="10" spans="1:10" s="130" customFormat="1" ht="12.75" x14ac:dyDescent="0.2">
      <c r="A10" s="143" t="s">
        <v>18</v>
      </c>
      <c r="B10" s="146" t="s">
        <v>19</v>
      </c>
      <c r="C10" s="29">
        <v>334.9</v>
      </c>
      <c r="D10" s="30">
        <v>747.6</v>
      </c>
      <c r="E10" s="115">
        <v>740.4</v>
      </c>
      <c r="F10" s="22">
        <f t="shared" si="0"/>
        <v>221.08091967751568</v>
      </c>
      <c r="G10" s="22">
        <f t="shared" si="1"/>
        <v>99.036918138041727</v>
      </c>
    </row>
    <row r="11" spans="1:10" s="130" customFormat="1" ht="12.75" x14ac:dyDescent="0.2">
      <c r="A11" s="143" t="s">
        <v>20</v>
      </c>
      <c r="B11" s="146" t="s">
        <v>21</v>
      </c>
      <c r="C11" s="29">
        <v>229.1</v>
      </c>
      <c r="D11" s="30">
        <v>651.6</v>
      </c>
      <c r="E11" s="115">
        <v>644.70000000000005</v>
      </c>
      <c r="F11" s="22">
        <f t="shared" si="0"/>
        <v>281.40549978175471</v>
      </c>
      <c r="G11" s="22">
        <f t="shared" si="1"/>
        <v>98.941068139963178</v>
      </c>
    </row>
    <row r="12" spans="1:10" s="130" customFormat="1" ht="12.75" x14ac:dyDescent="0.2">
      <c r="A12" s="143" t="s">
        <v>22</v>
      </c>
      <c r="B12" s="146" t="s">
        <v>23</v>
      </c>
      <c r="C12" s="29">
        <v>1904.3</v>
      </c>
      <c r="D12" s="30">
        <v>2407.3000000000002</v>
      </c>
      <c r="E12" s="115">
        <v>2374.9</v>
      </c>
      <c r="F12" s="22">
        <f t="shared" si="0"/>
        <v>124.71249277949903</v>
      </c>
      <c r="G12" s="22">
        <f t="shared" si="1"/>
        <v>98.654093798030985</v>
      </c>
    </row>
    <row r="13" spans="1:10" s="130" customFormat="1" ht="12.75" x14ac:dyDescent="0.2">
      <c r="A13" s="143" t="s">
        <v>24</v>
      </c>
      <c r="B13" s="146" t="s">
        <v>25</v>
      </c>
      <c r="C13" s="29">
        <v>1786.4</v>
      </c>
      <c r="D13" s="30">
        <v>2201.1999999999998</v>
      </c>
      <c r="E13" s="115">
        <v>2185.1999999999998</v>
      </c>
      <c r="F13" s="22">
        <f t="shared" si="0"/>
        <v>122.32422749664127</v>
      </c>
      <c r="G13" s="22">
        <f t="shared" si="1"/>
        <v>99.273123750681449</v>
      </c>
    </row>
    <row r="14" spans="1:10" s="130" customFormat="1" ht="12.75" x14ac:dyDescent="0.2">
      <c r="A14" s="143" t="s">
        <v>26</v>
      </c>
      <c r="B14" s="146" t="s">
        <v>27</v>
      </c>
      <c r="C14" s="29">
        <v>2124.3000000000002</v>
      </c>
      <c r="D14" s="30">
        <v>2581.4</v>
      </c>
      <c r="E14" s="115">
        <v>2566.4</v>
      </c>
      <c r="F14" s="22">
        <f t="shared" si="0"/>
        <v>120.81156145553828</v>
      </c>
      <c r="G14" s="22">
        <f t="shared" si="1"/>
        <v>99.418919965909964</v>
      </c>
    </row>
    <row r="15" spans="1:10" s="130" customFormat="1" ht="12.75" x14ac:dyDescent="0.2">
      <c r="A15" s="143" t="s">
        <v>28</v>
      </c>
      <c r="B15" s="146" t="s">
        <v>29</v>
      </c>
      <c r="C15" s="29">
        <v>2933</v>
      </c>
      <c r="D15" s="30">
        <v>3531.9</v>
      </c>
      <c r="E15" s="115">
        <v>3431.9</v>
      </c>
      <c r="F15" s="22">
        <f t="shared" si="0"/>
        <v>117.00988748721446</v>
      </c>
      <c r="G15" s="22">
        <f t="shared" si="1"/>
        <v>97.168662759421281</v>
      </c>
    </row>
    <row r="16" spans="1:10" s="130" customFormat="1" ht="12.75" x14ac:dyDescent="0.2">
      <c r="A16" s="143" t="s">
        <v>30</v>
      </c>
      <c r="B16" s="146" t="s">
        <v>31</v>
      </c>
      <c r="C16" s="29">
        <v>3338.8</v>
      </c>
      <c r="D16" s="30">
        <v>3791.2</v>
      </c>
      <c r="E16" s="115">
        <v>3761.14</v>
      </c>
      <c r="F16" s="22">
        <f t="shared" si="0"/>
        <v>112.64945489397387</v>
      </c>
      <c r="G16" s="22">
        <f t="shared" si="1"/>
        <v>99.207111204895554</v>
      </c>
    </row>
    <row r="17" spans="1:7" s="124" customFormat="1" ht="12.75" x14ac:dyDescent="0.2">
      <c r="A17" s="145"/>
      <c r="B17" s="147" t="s">
        <v>7</v>
      </c>
      <c r="C17" s="31">
        <f>C4+C5+C7+C8+C9+C10+C11+C12+C13+C14+C15+C16</f>
        <v>45101.000000000007</v>
      </c>
      <c r="D17" s="23">
        <f>D4+D5+D7+D8+D9+D10+D11+D12+D13+D14+D15+D16</f>
        <v>51601</v>
      </c>
      <c r="E17" s="25">
        <f>E4+E5+E7+E8+E9+E10+E11+E12+E13+E14+E15+E16</f>
        <v>50951.34</v>
      </c>
      <c r="F17" s="21">
        <f t="shared" si="0"/>
        <v>112.97164142701932</v>
      </c>
      <c r="G17" s="21">
        <f t="shared" si="1"/>
        <v>98.740993391600924</v>
      </c>
    </row>
    <row r="18" spans="1:7" x14ac:dyDescent="0.25">
      <c r="C18" s="148"/>
      <c r="D18" s="137"/>
    </row>
    <row r="19" spans="1:7" x14ac:dyDescent="0.25">
      <c r="E19" s="149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topLeftCell="A2" workbookViewId="0">
      <selection activeCell="E23" sqref="E23"/>
    </sheetView>
  </sheetViews>
  <sheetFormatPr defaultRowHeight="15" x14ac:dyDescent="0.2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34.25" customHeight="1" x14ac:dyDescent="0.25">
      <c r="A1" s="192" t="s">
        <v>69</v>
      </c>
      <c r="B1" s="193"/>
      <c r="C1" s="193"/>
      <c r="D1" s="193"/>
      <c r="E1" s="193"/>
      <c r="F1" s="193"/>
      <c r="G1" s="193"/>
      <c r="H1" s="1"/>
      <c r="I1" s="1"/>
      <c r="J1" s="1"/>
    </row>
    <row r="2" spans="1:10" ht="94.5" x14ac:dyDescent="0.25">
      <c r="A2" s="59" t="s">
        <v>0</v>
      </c>
      <c r="B2" s="59" t="s">
        <v>1</v>
      </c>
      <c r="C2" s="59" t="s">
        <v>78</v>
      </c>
      <c r="D2" s="59" t="s">
        <v>81</v>
      </c>
      <c r="E2" s="59" t="s">
        <v>56</v>
      </c>
      <c r="F2" s="59" t="s">
        <v>2</v>
      </c>
      <c r="G2" s="59" t="s">
        <v>3</v>
      </c>
      <c r="H2" s="1"/>
      <c r="I2" s="1"/>
      <c r="J2" s="1"/>
    </row>
    <row r="3" spans="1:10" s="7" customFormat="1" ht="15.75" x14ac:dyDescent="0.2">
      <c r="A3" s="83"/>
      <c r="B3" s="84" t="s">
        <v>4</v>
      </c>
      <c r="C3" s="109">
        <f>C4+C5</f>
        <v>109951.1</v>
      </c>
      <c r="D3" s="109">
        <f>D4+D5</f>
        <v>105156.4</v>
      </c>
      <c r="E3" s="109">
        <f>E4+E5</f>
        <v>104870.1</v>
      </c>
      <c r="F3" s="110">
        <f>E3/C3*100</f>
        <v>95.378854781807547</v>
      </c>
      <c r="G3" s="110">
        <f>E3/D3*100</f>
        <v>99.727738872764775</v>
      </c>
    </row>
    <row r="4" spans="1:10" s="11" customFormat="1" ht="31.5" x14ac:dyDescent="0.2">
      <c r="A4" s="60" t="s">
        <v>5</v>
      </c>
      <c r="B4" s="86" t="s">
        <v>6</v>
      </c>
      <c r="C4" s="66">
        <v>71634.8</v>
      </c>
      <c r="D4" s="66">
        <v>72206.399999999994</v>
      </c>
      <c r="E4" s="66">
        <v>72156.3</v>
      </c>
      <c r="F4" s="66">
        <f>E4/C4*100</f>
        <v>100.72799812381692</v>
      </c>
      <c r="G4" s="66">
        <f>E4/D4*100</f>
        <v>99.930615568703061</v>
      </c>
    </row>
    <row r="5" spans="1:10" s="11" customFormat="1" ht="31.5" x14ac:dyDescent="0.2">
      <c r="A5" s="60" t="s">
        <v>9</v>
      </c>
      <c r="B5" s="86" t="s">
        <v>10</v>
      </c>
      <c r="C5" s="66">
        <v>38316.300000000003</v>
      </c>
      <c r="D5" s="66">
        <v>32950</v>
      </c>
      <c r="E5" s="66">
        <v>32713.8</v>
      </c>
      <c r="F5" s="66">
        <f>E5/C5*100</f>
        <v>85.378285481635743</v>
      </c>
      <c r="G5" s="66">
        <f>E5/D5*100</f>
        <v>99.283156297420334</v>
      </c>
    </row>
    <row r="6" spans="1:10" s="7" customFormat="1" ht="31.5" x14ac:dyDescent="0.2">
      <c r="A6" s="87"/>
      <c r="B6" s="84" t="s">
        <v>11</v>
      </c>
      <c r="C6" s="110">
        <f>SUM(C7:C16)</f>
        <v>400710.5</v>
      </c>
      <c r="D6" s="110">
        <f>SUM(D7:D16)</f>
        <v>345223.80000000005</v>
      </c>
      <c r="E6" s="110">
        <f>SUM(E7:E16)</f>
        <v>343745.50000000006</v>
      </c>
      <c r="F6" s="110">
        <f>E6/C6*100</f>
        <v>85.784001167925481</v>
      </c>
      <c r="G6" s="110">
        <f>E6/D6*100</f>
        <v>99.571785027567628</v>
      </c>
    </row>
    <row r="7" spans="1:10" s="11" customFormat="1" ht="15.75" x14ac:dyDescent="0.2">
      <c r="A7" s="60" t="s">
        <v>12</v>
      </c>
      <c r="B7" s="86" t="s">
        <v>13</v>
      </c>
      <c r="C7" s="66">
        <v>22212.3</v>
      </c>
      <c r="D7" s="66">
        <v>19752.400000000001</v>
      </c>
      <c r="E7" s="66">
        <v>19620.900000000001</v>
      </c>
      <c r="F7" s="66">
        <f>E7/C7*100</f>
        <v>88.333490903688499</v>
      </c>
      <c r="G7" s="66">
        <f>E7/D7*100</f>
        <v>99.33425811546951</v>
      </c>
    </row>
    <row r="8" spans="1:10" s="11" customFormat="1" ht="31.5" x14ac:dyDescent="0.2">
      <c r="A8" s="60" t="s">
        <v>14</v>
      </c>
      <c r="B8" s="90" t="s">
        <v>15</v>
      </c>
      <c r="C8" s="66">
        <v>22212.3</v>
      </c>
      <c r="D8" s="66">
        <v>16370.2</v>
      </c>
      <c r="E8" s="66">
        <v>16252.3</v>
      </c>
      <c r="F8" s="66">
        <f t="shared" ref="F8:F16" si="0">E8/C8*100</f>
        <v>73.168019520716001</v>
      </c>
      <c r="G8" s="66">
        <f t="shared" ref="G8:G16" si="1">E8/D8*100</f>
        <v>99.279788884680684</v>
      </c>
    </row>
    <row r="9" spans="1:10" s="11" customFormat="1" ht="15.75" x14ac:dyDescent="0.2">
      <c r="A9" s="60" t="s">
        <v>16</v>
      </c>
      <c r="B9" s="90" t="s">
        <v>17</v>
      </c>
      <c r="C9" s="66">
        <v>44424.7</v>
      </c>
      <c r="D9" s="66">
        <v>47095.6</v>
      </c>
      <c r="E9" s="66">
        <v>46979.5</v>
      </c>
      <c r="F9" s="66">
        <f t="shared" si="0"/>
        <v>105.75085481725257</v>
      </c>
      <c r="G9" s="66">
        <f t="shared" si="1"/>
        <v>99.753480155258671</v>
      </c>
    </row>
    <row r="10" spans="1:10" s="11" customFormat="1" ht="15.75" x14ac:dyDescent="0.2">
      <c r="A10" s="60" t="s">
        <v>18</v>
      </c>
      <c r="B10" s="90" t="s">
        <v>19</v>
      </c>
      <c r="C10" s="66">
        <v>38316.300000000003</v>
      </c>
      <c r="D10" s="66">
        <v>29745</v>
      </c>
      <c r="E10" s="66">
        <v>29687.4</v>
      </c>
      <c r="F10" s="66">
        <f t="shared" si="0"/>
        <v>77.479819293616544</v>
      </c>
      <c r="G10" s="66">
        <f t="shared" si="1"/>
        <v>99.806354009077154</v>
      </c>
    </row>
    <row r="11" spans="1:10" s="11" customFormat="1" ht="31.5" x14ac:dyDescent="0.2">
      <c r="A11" s="60" t="s">
        <v>20</v>
      </c>
      <c r="B11" s="90" t="s">
        <v>21</v>
      </c>
      <c r="C11" s="66">
        <v>52754.3</v>
      </c>
      <c r="D11" s="66">
        <v>57886.5</v>
      </c>
      <c r="E11" s="66">
        <v>57806.8</v>
      </c>
      <c r="F11" s="66">
        <f t="shared" si="0"/>
        <v>109.57741833367139</v>
      </c>
      <c r="G11" s="66">
        <f t="shared" si="1"/>
        <v>99.862316775068464</v>
      </c>
    </row>
    <row r="12" spans="1:10" s="11" customFormat="1" ht="15.75" x14ac:dyDescent="0.2">
      <c r="A12" s="60" t="s">
        <v>22</v>
      </c>
      <c r="B12" s="90" t="s">
        <v>23</v>
      </c>
      <c r="C12" s="66">
        <v>28876</v>
      </c>
      <c r="D12" s="66">
        <v>18697.7</v>
      </c>
      <c r="E12" s="66">
        <v>18531</v>
      </c>
      <c r="F12" s="66">
        <f t="shared" si="0"/>
        <v>64.174400886549392</v>
      </c>
      <c r="G12" s="66">
        <f t="shared" si="1"/>
        <v>99.108446493418981</v>
      </c>
    </row>
    <row r="13" spans="1:10" s="11" customFormat="1" ht="15.75" x14ac:dyDescent="0.2">
      <c r="A13" s="60" t="s">
        <v>24</v>
      </c>
      <c r="B13" s="90" t="s">
        <v>25</v>
      </c>
      <c r="C13" s="66">
        <v>46645.9</v>
      </c>
      <c r="D13" s="66">
        <v>40300.1</v>
      </c>
      <c r="E13" s="66">
        <v>40185.1</v>
      </c>
      <c r="F13" s="66">
        <f t="shared" si="0"/>
        <v>86.149264994351043</v>
      </c>
      <c r="G13" s="66">
        <f t="shared" si="1"/>
        <v>99.714640906598248</v>
      </c>
    </row>
    <row r="14" spans="1:10" s="11" customFormat="1" ht="15.75" x14ac:dyDescent="0.2">
      <c r="A14" s="60" t="s">
        <v>26</v>
      </c>
      <c r="B14" s="90" t="s">
        <v>27</v>
      </c>
      <c r="C14" s="66">
        <v>33651.699999999997</v>
      </c>
      <c r="D14" s="66">
        <v>14328.7</v>
      </c>
      <c r="E14" s="66">
        <v>14013.6</v>
      </c>
      <c r="F14" s="66">
        <f t="shared" si="0"/>
        <v>41.64306706644836</v>
      </c>
      <c r="G14" s="66">
        <f t="shared" si="1"/>
        <v>97.800917040624753</v>
      </c>
    </row>
    <row r="15" spans="1:10" s="11" customFormat="1" ht="31.5" x14ac:dyDescent="0.2">
      <c r="A15" s="60" t="s">
        <v>28</v>
      </c>
      <c r="B15" s="90" t="s">
        <v>29</v>
      </c>
      <c r="C15" s="66">
        <v>62749.9</v>
      </c>
      <c r="D15" s="66">
        <v>62589.3</v>
      </c>
      <c r="E15" s="66">
        <v>62413.2</v>
      </c>
      <c r="F15" s="66">
        <f t="shared" si="0"/>
        <v>99.463425439721803</v>
      </c>
      <c r="G15" s="66">
        <f t="shared" si="1"/>
        <v>99.718642004304243</v>
      </c>
    </row>
    <row r="16" spans="1:10" s="11" customFormat="1" ht="15.75" x14ac:dyDescent="0.2">
      <c r="A16" s="60" t="s">
        <v>30</v>
      </c>
      <c r="B16" s="90" t="s">
        <v>31</v>
      </c>
      <c r="C16" s="66">
        <v>48867.1</v>
      </c>
      <c r="D16" s="66">
        <v>38458.300000000003</v>
      </c>
      <c r="E16" s="66">
        <v>38255.699999999997</v>
      </c>
      <c r="F16" s="66">
        <f t="shared" si="0"/>
        <v>78.285185738462076</v>
      </c>
      <c r="G16" s="66">
        <f t="shared" si="1"/>
        <v>99.473195643073126</v>
      </c>
    </row>
    <row r="17" spans="1:7" s="7" customFormat="1" ht="15.75" x14ac:dyDescent="0.2">
      <c r="A17" s="87"/>
      <c r="B17" s="91" t="s">
        <v>7</v>
      </c>
      <c r="C17" s="110">
        <f>C4+C5+C7+C8+C9+C10+C11+C12+C13+C14+C15+C16</f>
        <v>510661.6</v>
      </c>
      <c r="D17" s="110">
        <f>D4+D5+D7+D8+D9+D10+D11+D12+D13+D14+D15+D16</f>
        <v>450380.19999999995</v>
      </c>
      <c r="E17" s="110">
        <f>E4+E5+E7+E8+E9+E10+E11+E12+E13+E14+E15+E16</f>
        <v>448615.6</v>
      </c>
      <c r="F17" s="110">
        <f>E17/C17*100</f>
        <v>87.849879450501078</v>
      </c>
      <c r="G17" s="110">
        <f>E17/D17*100</f>
        <v>99.608197696079898</v>
      </c>
    </row>
    <row r="18" spans="1:7" x14ac:dyDescent="0.25">
      <c r="D18" s="16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workbookViewId="0">
      <selection activeCell="E13" sqref="E13"/>
    </sheetView>
  </sheetViews>
  <sheetFormatPr defaultRowHeight="15" x14ac:dyDescent="0.2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04.25" customHeight="1" x14ac:dyDescent="0.25">
      <c r="A1" s="192" t="s">
        <v>70</v>
      </c>
      <c r="B1" s="193"/>
      <c r="C1" s="193"/>
      <c r="D1" s="193"/>
      <c r="E1" s="193"/>
      <c r="F1" s="193"/>
      <c r="G1" s="193"/>
      <c r="H1" s="1"/>
      <c r="I1" s="1"/>
      <c r="J1" s="1"/>
    </row>
    <row r="2" spans="1:10" ht="94.5" x14ac:dyDescent="0.25">
      <c r="A2" s="59" t="s">
        <v>0</v>
      </c>
      <c r="B2" s="59" t="s">
        <v>1</v>
      </c>
      <c r="C2" s="59" t="s">
        <v>78</v>
      </c>
      <c r="D2" s="59" t="s">
        <v>77</v>
      </c>
      <c r="E2" s="59" t="s">
        <v>56</v>
      </c>
      <c r="F2" s="59" t="s">
        <v>2</v>
      </c>
      <c r="G2" s="59" t="s">
        <v>3</v>
      </c>
      <c r="H2" s="1"/>
      <c r="I2" s="1"/>
      <c r="J2" s="1"/>
    </row>
    <row r="3" spans="1:10" s="7" customFormat="1" ht="15.75" x14ac:dyDescent="0.2">
      <c r="A3" s="83"/>
      <c r="B3" s="84" t="s">
        <v>4</v>
      </c>
      <c r="C3" s="109">
        <f>C4+C5</f>
        <v>27071.8</v>
      </c>
      <c r="D3" s="109">
        <f>D4+D5</f>
        <v>32638.76</v>
      </c>
      <c r="E3" s="109">
        <f>E4+E5</f>
        <v>32638.800000000003</v>
      </c>
      <c r="F3" s="110">
        <f>E3/C3*100</f>
        <v>120.563833952674</v>
      </c>
      <c r="G3" s="110">
        <f>E3/D3*100</f>
        <v>100.00012255367545</v>
      </c>
    </row>
    <row r="4" spans="1:10" s="11" customFormat="1" ht="31.5" x14ac:dyDescent="0.2">
      <c r="A4" s="60" t="s">
        <v>5</v>
      </c>
      <c r="B4" s="86" t="s">
        <v>6</v>
      </c>
      <c r="C4" s="66">
        <v>20799.099999999999</v>
      </c>
      <c r="D4" s="66">
        <v>23548.42</v>
      </c>
      <c r="E4" s="66">
        <v>23548.400000000001</v>
      </c>
      <c r="F4" s="66">
        <f>E4/C4*100</f>
        <v>113.21836040982545</v>
      </c>
      <c r="G4" s="66">
        <f>E4/D4*100</f>
        <v>99.999915068611827</v>
      </c>
    </row>
    <row r="5" spans="1:10" s="11" customFormat="1" ht="31.5" x14ac:dyDescent="0.2">
      <c r="A5" s="60" t="s">
        <v>9</v>
      </c>
      <c r="B5" s="86" t="s">
        <v>10</v>
      </c>
      <c r="C5" s="66">
        <v>6272.7</v>
      </c>
      <c r="D5" s="66">
        <v>9090.34</v>
      </c>
      <c r="E5" s="66">
        <v>9090.4</v>
      </c>
      <c r="F5" s="66">
        <f>E5/C5*100</f>
        <v>144.92005037703061</v>
      </c>
      <c r="G5" s="66">
        <f>E5/D5*100</f>
        <v>100.00066004131858</v>
      </c>
    </row>
    <row r="6" spans="1:10" s="7" customFormat="1" ht="31.5" x14ac:dyDescent="0.2">
      <c r="A6" s="87"/>
      <c r="B6" s="84" t="s">
        <v>11</v>
      </c>
      <c r="C6" s="110">
        <f>SUM(C7:C16)</f>
        <v>104986.1</v>
      </c>
      <c r="D6" s="110">
        <f>SUM(D7:D16)</f>
        <v>113300.1</v>
      </c>
      <c r="E6" s="110">
        <f>SUM(E7:E16)</f>
        <v>113293.1</v>
      </c>
      <c r="F6" s="110">
        <f>E6/C6*100</f>
        <v>107.91247603254146</v>
      </c>
      <c r="G6" s="110">
        <f>E6/D6*100</f>
        <v>99.993821717721346</v>
      </c>
    </row>
    <row r="7" spans="1:10" s="11" customFormat="1" ht="15.75" x14ac:dyDescent="0.2">
      <c r="A7" s="60" t="s">
        <v>12</v>
      </c>
      <c r="B7" s="86" t="s">
        <v>13</v>
      </c>
      <c r="C7" s="66">
        <v>3631.6</v>
      </c>
      <c r="D7" s="66">
        <v>4680.3999999999996</v>
      </c>
      <c r="E7" s="66">
        <v>4680.3999999999996</v>
      </c>
      <c r="F7" s="66">
        <f>E7/C7*100</f>
        <v>128.87983258068067</v>
      </c>
      <c r="G7" s="66">
        <f>E7/D7*100</f>
        <v>100</v>
      </c>
    </row>
    <row r="8" spans="1:10" s="11" customFormat="1" ht="31.5" x14ac:dyDescent="0.2">
      <c r="A8" s="60" t="s">
        <v>14</v>
      </c>
      <c r="B8" s="90" t="s">
        <v>15</v>
      </c>
      <c r="C8" s="66">
        <v>4952.2</v>
      </c>
      <c r="D8" s="66">
        <v>5427.3</v>
      </c>
      <c r="E8" s="66">
        <v>5420.3</v>
      </c>
      <c r="F8" s="66">
        <f t="shared" ref="F8:F16" si="0">E8/C8*100</f>
        <v>109.45236460562984</v>
      </c>
      <c r="G8" s="66">
        <f t="shared" ref="G8:G16" si="1">E8/D8*100</f>
        <v>99.871022423672912</v>
      </c>
    </row>
    <row r="9" spans="1:10" s="11" customFormat="1" ht="15.75" x14ac:dyDescent="0.2">
      <c r="A9" s="60" t="s">
        <v>16</v>
      </c>
      <c r="B9" s="90" t="s">
        <v>17</v>
      </c>
      <c r="C9" s="66">
        <v>15516.8</v>
      </c>
      <c r="D9" s="66">
        <v>15890.9</v>
      </c>
      <c r="E9" s="66">
        <v>15890.9</v>
      </c>
      <c r="F9" s="66">
        <f t="shared" si="0"/>
        <v>102.4109352443803</v>
      </c>
      <c r="G9" s="66">
        <f t="shared" si="1"/>
        <v>100</v>
      </c>
    </row>
    <row r="10" spans="1:10" s="11" customFormat="1" ht="15.75" x14ac:dyDescent="0.2">
      <c r="A10" s="60" t="s">
        <v>18</v>
      </c>
      <c r="B10" s="90" t="s">
        <v>19</v>
      </c>
      <c r="C10" s="66">
        <v>10234.700000000001</v>
      </c>
      <c r="D10" s="66">
        <v>10202.5</v>
      </c>
      <c r="E10" s="66">
        <v>10202.5</v>
      </c>
      <c r="F10" s="66">
        <f t="shared" si="0"/>
        <v>99.685384036659599</v>
      </c>
      <c r="G10" s="66">
        <f t="shared" si="1"/>
        <v>100</v>
      </c>
    </row>
    <row r="11" spans="1:10" s="11" customFormat="1" ht="31.5" x14ac:dyDescent="0.2">
      <c r="A11" s="60" t="s">
        <v>20</v>
      </c>
      <c r="B11" s="90" t="s">
        <v>21</v>
      </c>
      <c r="C11" s="66">
        <v>18157.900000000001</v>
      </c>
      <c r="D11" s="66">
        <v>21184.9</v>
      </c>
      <c r="E11" s="66">
        <v>21184.9</v>
      </c>
      <c r="F11" s="66">
        <f t="shared" si="0"/>
        <v>116.67042995060002</v>
      </c>
      <c r="G11" s="66">
        <f t="shared" si="1"/>
        <v>100</v>
      </c>
    </row>
    <row r="12" spans="1:10" s="11" customFormat="1" ht="15.75" x14ac:dyDescent="0.2">
      <c r="A12" s="60" t="s">
        <v>22</v>
      </c>
      <c r="B12" s="90" t="s">
        <v>23</v>
      </c>
      <c r="C12" s="66">
        <v>4952.2</v>
      </c>
      <c r="D12" s="66">
        <v>4924.3</v>
      </c>
      <c r="E12" s="66">
        <v>4924.3</v>
      </c>
      <c r="F12" s="66">
        <f t="shared" si="0"/>
        <v>99.436614030128041</v>
      </c>
      <c r="G12" s="66">
        <f t="shared" si="1"/>
        <v>100</v>
      </c>
    </row>
    <row r="13" spans="1:10" s="11" customFormat="1" ht="15.75" x14ac:dyDescent="0.2">
      <c r="A13" s="60" t="s">
        <v>24</v>
      </c>
      <c r="B13" s="90" t="s">
        <v>25</v>
      </c>
      <c r="C13" s="66">
        <v>12875.6</v>
      </c>
      <c r="D13" s="66">
        <v>13641.6</v>
      </c>
      <c r="E13" s="66">
        <v>13641.6</v>
      </c>
      <c r="F13" s="66">
        <f t="shared" si="0"/>
        <v>105.94923731709591</v>
      </c>
      <c r="G13" s="66">
        <f t="shared" si="1"/>
        <v>100</v>
      </c>
    </row>
    <row r="14" spans="1:10" s="11" customFormat="1" ht="15.75" x14ac:dyDescent="0.2">
      <c r="A14" s="60" t="s">
        <v>26</v>
      </c>
      <c r="B14" s="90" t="s">
        <v>27</v>
      </c>
      <c r="C14" s="66">
        <v>4952.2</v>
      </c>
      <c r="D14" s="66">
        <v>5316.2</v>
      </c>
      <c r="E14" s="66">
        <v>5316.2</v>
      </c>
      <c r="F14" s="66">
        <f t="shared" si="0"/>
        <v>107.35026856750535</v>
      </c>
      <c r="G14" s="66">
        <f t="shared" si="1"/>
        <v>100</v>
      </c>
    </row>
    <row r="15" spans="1:10" s="11" customFormat="1" ht="31.5" x14ac:dyDescent="0.2">
      <c r="A15" s="60" t="s">
        <v>28</v>
      </c>
      <c r="B15" s="90" t="s">
        <v>29</v>
      </c>
      <c r="C15" s="66">
        <v>18157.900000000001</v>
      </c>
      <c r="D15" s="66">
        <v>19834</v>
      </c>
      <c r="E15" s="66">
        <v>19834</v>
      </c>
      <c r="F15" s="66">
        <f t="shared" si="0"/>
        <v>109.23069297661073</v>
      </c>
      <c r="G15" s="66">
        <f t="shared" si="1"/>
        <v>100</v>
      </c>
    </row>
    <row r="16" spans="1:10" s="11" customFormat="1" ht="15.75" x14ac:dyDescent="0.2">
      <c r="A16" s="60" t="s">
        <v>30</v>
      </c>
      <c r="B16" s="90" t="s">
        <v>31</v>
      </c>
      <c r="C16" s="66">
        <v>11555</v>
      </c>
      <c r="D16" s="66">
        <v>12198</v>
      </c>
      <c r="E16" s="66">
        <v>12198</v>
      </c>
      <c r="F16" s="66">
        <f t="shared" si="0"/>
        <v>105.56469061012548</v>
      </c>
      <c r="G16" s="66">
        <f t="shared" si="1"/>
        <v>100</v>
      </c>
    </row>
    <row r="17" spans="1:7" s="7" customFormat="1" ht="15.75" x14ac:dyDescent="0.2">
      <c r="A17" s="87"/>
      <c r="B17" s="91" t="s">
        <v>7</v>
      </c>
      <c r="C17" s="110">
        <f>C4+C5+C7+C8+C9+C10+C11+C12+C13+C14+C15+C16</f>
        <v>132057.9</v>
      </c>
      <c r="D17" s="110">
        <f>D4+D5+D7+D8+D9+D10+D11+D12+D13+D14+D15+D16</f>
        <v>145938.86000000002</v>
      </c>
      <c r="E17" s="110">
        <f>E4+E5+E7+E8+E9+E10+E11+E12+E13+E14+E15+E16</f>
        <v>145931.90000000002</v>
      </c>
      <c r="F17" s="110">
        <f>E17/C17*100</f>
        <v>110.50599774795755</v>
      </c>
      <c r="G17" s="110">
        <f>E17/D17*100</f>
        <v>99.99523087956149</v>
      </c>
    </row>
    <row r="18" spans="1:7" x14ac:dyDescent="0.25">
      <c r="D18" s="16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topLeftCell="A2" workbookViewId="0">
      <selection activeCell="E23" sqref="E23"/>
    </sheetView>
  </sheetViews>
  <sheetFormatPr defaultRowHeight="15" x14ac:dyDescent="0.2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49.25" customHeight="1" x14ac:dyDescent="0.25">
      <c r="A1" s="192" t="s">
        <v>71</v>
      </c>
      <c r="B1" s="193"/>
      <c r="C1" s="193"/>
      <c r="D1" s="193"/>
      <c r="E1" s="193"/>
      <c r="F1" s="193"/>
      <c r="G1" s="193"/>
      <c r="H1" s="1"/>
      <c r="I1" s="1"/>
      <c r="J1" s="1"/>
    </row>
    <row r="2" spans="1:10" ht="94.5" x14ac:dyDescent="0.25">
      <c r="A2" s="59" t="s">
        <v>0</v>
      </c>
      <c r="B2" s="59" t="s">
        <v>1</v>
      </c>
      <c r="C2" s="59" t="s">
        <v>78</v>
      </c>
      <c r="D2" s="59" t="s">
        <v>77</v>
      </c>
      <c r="E2" s="59" t="s">
        <v>56</v>
      </c>
      <c r="F2" s="59" t="s">
        <v>2</v>
      </c>
      <c r="G2" s="59" t="s">
        <v>3</v>
      </c>
      <c r="H2" s="1"/>
      <c r="I2" s="1"/>
      <c r="J2" s="1"/>
    </row>
    <row r="3" spans="1:10" s="7" customFormat="1" ht="15.75" x14ac:dyDescent="0.2">
      <c r="A3" s="83"/>
      <c r="B3" s="84" t="s">
        <v>4</v>
      </c>
      <c r="C3" s="109">
        <f>C4+C5</f>
        <v>2324.6999999999998</v>
      </c>
      <c r="D3" s="109">
        <f>D4+D5</f>
        <v>2324.6999999999998</v>
      </c>
      <c r="E3" s="109">
        <f>E4+E5</f>
        <v>2324.6999999999998</v>
      </c>
      <c r="F3" s="110">
        <f>E3/C3*100</f>
        <v>100</v>
      </c>
      <c r="G3" s="110">
        <f>E3/D3*100</f>
        <v>100</v>
      </c>
    </row>
    <row r="4" spans="1:10" s="11" customFormat="1" ht="31.5" x14ac:dyDescent="0.2">
      <c r="A4" s="60" t="s">
        <v>5</v>
      </c>
      <c r="B4" s="86" t="s">
        <v>6</v>
      </c>
      <c r="C4" s="66">
        <v>1862.7</v>
      </c>
      <c r="D4" s="66">
        <v>1862.7</v>
      </c>
      <c r="E4" s="66">
        <v>1862.7</v>
      </c>
      <c r="F4" s="66">
        <f>E4/C4*100</f>
        <v>100</v>
      </c>
      <c r="G4" s="66">
        <f>E4/D4*100</f>
        <v>100</v>
      </c>
    </row>
    <row r="5" spans="1:10" s="11" customFormat="1" ht="31.5" x14ac:dyDescent="0.2">
      <c r="A5" s="60" t="s">
        <v>9</v>
      </c>
      <c r="B5" s="86" t="s">
        <v>10</v>
      </c>
      <c r="C5" s="66">
        <v>462</v>
      </c>
      <c r="D5" s="66">
        <v>462</v>
      </c>
      <c r="E5" s="66">
        <v>462</v>
      </c>
      <c r="F5" s="66">
        <f>E5/C5*100</f>
        <v>100</v>
      </c>
      <c r="G5" s="66">
        <f>E5/D5*100</f>
        <v>100</v>
      </c>
    </row>
    <row r="6" spans="1:10" s="7" customFormat="1" ht="31.5" x14ac:dyDescent="0.2">
      <c r="A6" s="87"/>
      <c r="B6" s="84" t="s">
        <v>11</v>
      </c>
      <c r="C6" s="110">
        <f>SUM(C7:C16)</f>
        <v>4169.5999999999995</v>
      </c>
      <c r="D6" s="110">
        <f>SUM(D7:D16)</f>
        <v>4169.5999999999995</v>
      </c>
      <c r="E6" s="110">
        <f>SUM(E7:E16)</f>
        <v>4169.5999999999995</v>
      </c>
      <c r="F6" s="110">
        <f>E6/C6*100</f>
        <v>100</v>
      </c>
      <c r="G6" s="110">
        <f>E6/D6*100</f>
        <v>100</v>
      </c>
    </row>
    <row r="7" spans="1:10" s="11" customFormat="1" ht="15.75" x14ac:dyDescent="0.2">
      <c r="A7" s="60" t="s">
        <v>12</v>
      </c>
      <c r="B7" s="86" t="s">
        <v>13</v>
      </c>
      <c r="C7" s="66">
        <v>152.30000000000001</v>
      </c>
      <c r="D7" s="66">
        <v>152.30000000000001</v>
      </c>
      <c r="E7" s="66">
        <v>152.30000000000001</v>
      </c>
      <c r="F7" s="66">
        <f>E7/C7*100</f>
        <v>100</v>
      </c>
      <c r="G7" s="66">
        <f>E7/D7*100</f>
        <v>100</v>
      </c>
    </row>
    <row r="8" spans="1:10" s="11" customFormat="1" ht="31.5" x14ac:dyDescent="0.2">
      <c r="A8" s="60" t="s">
        <v>14</v>
      </c>
      <c r="B8" s="90" t="s">
        <v>15</v>
      </c>
      <c r="C8" s="66">
        <v>252</v>
      </c>
      <c r="D8" s="66">
        <v>252</v>
      </c>
      <c r="E8" s="66">
        <v>252</v>
      </c>
      <c r="F8" s="66">
        <f t="shared" ref="F8:F16" si="0">E8/C8*100</f>
        <v>100</v>
      </c>
      <c r="G8" s="66">
        <f t="shared" ref="G8:G16" si="1">E8/D8*100</f>
        <v>100</v>
      </c>
    </row>
    <row r="9" spans="1:10" s="11" customFormat="1" ht="15.75" x14ac:dyDescent="0.2">
      <c r="A9" s="60" t="s">
        <v>16</v>
      </c>
      <c r="B9" s="90" t="s">
        <v>17</v>
      </c>
      <c r="C9" s="66">
        <v>724.5</v>
      </c>
      <c r="D9" s="66">
        <v>724.5</v>
      </c>
      <c r="E9" s="66">
        <v>724.5</v>
      </c>
      <c r="F9" s="66">
        <f t="shared" si="0"/>
        <v>100</v>
      </c>
      <c r="G9" s="66">
        <f t="shared" si="1"/>
        <v>100</v>
      </c>
    </row>
    <row r="10" spans="1:10" s="11" customFormat="1" ht="15.75" x14ac:dyDescent="0.2">
      <c r="A10" s="60" t="s">
        <v>18</v>
      </c>
      <c r="B10" s="90" t="s">
        <v>19</v>
      </c>
      <c r="C10" s="66">
        <v>315</v>
      </c>
      <c r="D10" s="66">
        <v>315</v>
      </c>
      <c r="E10" s="66">
        <v>315</v>
      </c>
      <c r="F10" s="66">
        <f t="shared" si="0"/>
        <v>100</v>
      </c>
      <c r="G10" s="66">
        <f t="shared" si="1"/>
        <v>100</v>
      </c>
    </row>
    <row r="11" spans="1:10" s="11" customFormat="1" ht="31.5" x14ac:dyDescent="0.2">
      <c r="A11" s="60" t="s">
        <v>20</v>
      </c>
      <c r="B11" s="90" t="s">
        <v>21</v>
      </c>
      <c r="C11" s="66">
        <v>661.5</v>
      </c>
      <c r="D11" s="66">
        <v>661.5</v>
      </c>
      <c r="E11" s="66">
        <v>661.5</v>
      </c>
      <c r="F11" s="66">
        <f t="shared" si="0"/>
        <v>100</v>
      </c>
      <c r="G11" s="66">
        <f t="shared" si="1"/>
        <v>100</v>
      </c>
    </row>
    <row r="12" spans="1:10" s="11" customFormat="1" ht="15.75" x14ac:dyDescent="0.2">
      <c r="A12" s="60" t="s">
        <v>22</v>
      </c>
      <c r="B12" s="90" t="s">
        <v>23</v>
      </c>
      <c r="C12" s="66">
        <v>193.2</v>
      </c>
      <c r="D12" s="66">
        <v>193.2</v>
      </c>
      <c r="E12" s="66">
        <v>193.2</v>
      </c>
      <c r="F12" s="66">
        <f t="shared" si="0"/>
        <v>100</v>
      </c>
      <c r="G12" s="66">
        <f t="shared" si="1"/>
        <v>100</v>
      </c>
    </row>
    <row r="13" spans="1:10" s="11" customFormat="1" ht="15.75" x14ac:dyDescent="0.2">
      <c r="A13" s="60" t="s">
        <v>24</v>
      </c>
      <c r="B13" s="90" t="s">
        <v>25</v>
      </c>
      <c r="C13" s="66">
        <v>456.7</v>
      </c>
      <c r="D13" s="66">
        <v>456.7</v>
      </c>
      <c r="E13" s="66">
        <v>456.7</v>
      </c>
      <c r="F13" s="66">
        <f t="shared" si="0"/>
        <v>100</v>
      </c>
      <c r="G13" s="66">
        <f t="shared" si="1"/>
        <v>100</v>
      </c>
    </row>
    <row r="14" spans="1:10" s="11" customFormat="1" ht="15.75" x14ac:dyDescent="0.2">
      <c r="A14" s="60" t="s">
        <v>26</v>
      </c>
      <c r="B14" s="90" t="s">
        <v>27</v>
      </c>
      <c r="C14" s="66">
        <v>262.5</v>
      </c>
      <c r="D14" s="66">
        <v>262.5</v>
      </c>
      <c r="E14" s="66">
        <v>262.5</v>
      </c>
      <c r="F14" s="66">
        <f t="shared" si="0"/>
        <v>100</v>
      </c>
      <c r="G14" s="66">
        <f t="shared" si="1"/>
        <v>100</v>
      </c>
    </row>
    <row r="15" spans="1:10" s="11" customFormat="1" ht="31.5" x14ac:dyDescent="0.2">
      <c r="A15" s="60" t="s">
        <v>28</v>
      </c>
      <c r="B15" s="90" t="s">
        <v>29</v>
      </c>
      <c r="C15" s="66">
        <v>728.7</v>
      </c>
      <c r="D15" s="66">
        <v>728.7</v>
      </c>
      <c r="E15" s="66">
        <v>728.7</v>
      </c>
      <c r="F15" s="66">
        <f t="shared" si="0"/>
        <v>100</v>
      </c>
      <c r="G15" s="66">
        <f t="shared" si="1"/>
        <v>100</v>
      </c>
    </row>
    <row r="16" spans="1:10" s="11" customFormat="1" ht="15.75" x14ac:dyDescent="0.2">
      <c r="A16" s="60" t="s">
        <v>30</v>
      </c>
      <c r="B16" s="90" t="s">
        <v>31</v>
      </c>
      <c r="C16" s="66">
        <v>423.2</v>
      </c>
      <c r="D16" s="66">
        <v>423.2</v>
      </c>
      <c r="E16" s="66">
        <v>423.2</v>
      </c>
      <c r="F16" s="66">
        <f t="shared" si="0"/>
        <v>100</v>
      </c>
      <c r="G16" s="66">
        <f t="shared" si="1"/>
        <v>100</v>
      </c>
    </row>
    <row r="17" spans="1:7" s="7" customFormat="1" ht="15.75" x14ac:dyDescent="0.2">
      <c r="A17" s="87"/>
      <c r="B17" s="91" t="s">
        <v>7</v>
      </c>
      <c r="C17" s="110">
        <f>C4+C5+C7+C8+C9+C10+C11+C12+C13+C14+C15+C16</f>
        <v>6494.2999999999993</v>
      </c>
      <c r="D17" s="110">
        <f>D4+D5+D7+D8+D9+D10+D11+D12+D13+D14+D15+D16</f>
        <v>6494.2999999999993</v>
      </c>
      <c r="E17" s="110">
        <f>E4+E5+E7+E8+E9+E10+E11+E12+E13+E14+E15+E16</f>
        <v>6494.2999999999993</v>
      </c>
      <c r="F17" s="110">
        <f>E17/C17*100</f>
        <v>100</v>
      </c>
      <c r="G17" s="110">
        <f>E17/D17*100</f>
        <v>100</v>
      </c>
    </row>
    <row r="18" spans="1:7" x14ac:dyDescent="0.25">
      <c r="D18" s="16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topLeftCell="A8" workbookViewId="0">
      <selection activeCell="J6" sqref="J6"/>
    </sheetView>
  </sheetViews>
  <sheetFormatPr defaultRowHeight="15" x14ac:dyDescent="0.25"/>
  <cols>
    <col min="1" max="1" width="9.5703125" customWidth="1"/>
    <col min="2" max="2" width="23" customWidth="1"/>
    <col min="3" max="3" width="18.28515625" customWidth="1"/>
    <col min="4" max="4" width="15.85546875" customWidth="1"/>
    <col min="5" max="5" width="15.140625" customWidth="1"/>
    <col min="6" max="6" width="14.28515625" customWidth="1"/>
  </cols>
  <sheetData>
    <row r="1" spans="1:7" ht="68.25" customHeight="1" x14ac:dyDescent="0.25">
      <c r="A1" s="192" t="s">
        <v>85</v>
      </c>
      <c r="B1" s="193"/>
      <c r="C1" s="193"/>
      <c r="D1" s="193"/>
      <c r="E1" s="193"/>
      <c r="F1" s="193"/>
      <c r="G1" s="193"/>
    </row>
    <row r="2" spans="1:7" ht="157.5" x14ac:dyDescent="0.25">
      <c r="A2" s="59" t="s">
        <v>0</v>
      </c>
      <c r="B2" s="59" t="s">
        <v>1</v>
      </c>
      <c r="C2" s="59" t="s">
        <v>78</v>
      </c>
      <c r="D2" s="59" t="s">
        <v>77</v>
      </c>
      <c r="E2" s="59" t="s">
        <v>56</v>
      </c>
      <c r="F2" s="59" t="s">
        <v>2</v>
      </c>
      <c r="G2" s="59" t="s">
        <v>3</v>
      </c>
    </row>
    <row r="3" spans="1:7" ht="47.25" x14ac:dyDescent="0.25">
      <c r="A3" s="83"/>
      <c r="B3" s="84" t="s">
        <v>4</v>
      </c>
      <c r="C3" s="109">
        <f>C4+C5</f>
        <v>0</v>
      </c>
      <c r="D3" s="109">
        <f>D4+D5</f>
        <v>0</v>
      </c>
      <c r="E3" s="109">
        <f>E4+E5</f>
        <v>0</v>
      </c>
      <c r="F3" s="110">
        <v>0</v>
      </c>
      <c r="G3" s="110">
        <v>0</v>
      </c>
    </row>
    <row r="4" spans="1:7" ht="63" x14ac:dyDescent="0.25">
      <c r="A4" s="60" t="s">
        <v>5</v>
      </c>
      <c r="B4" s="86" t="s">
        <v>6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</row>
    <row r="5" spans="1:7" ht="63" x14ac:dyDescent="0.25">
      <c r="A5" s="60" t="s">
        <v>9</v>
      </c>
      <c r="B5" s="86" t="s">
        <v>10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</row>
    <row r="6" spans="1:7" ht="63" x14ac:dyDescent="0.25">
      <c r="A6" s="87"/>
      <c r="B6" s="84" t="s">
        <v>11</v>
      </c>
      <c r="C6" s="110">
        <f>SUM(C7:C16)</f>
        <v>0</v>
      </c>
      <c r="D6" s="110">
        <f>SUM(D7:D16)</f>
        <v>0</v>
      </c>
      <c r="E6" s="110">
        <f>SUM(E7:E16)</f>
        <v>0</v>
      </c>
      <c r="F6" s="110">
        <v>0</v>
      </c>
      <c r="G6" s="110">
        <v>0</v>
      </c>
    </row>
    <row r="7" spans="1:7" ht="47.25" x14ac:dyDescent="0.25">
      <c r="A7" s="60" t="s">
        <v>12</v>
      </c>
      <c r="B7" s="86" t="s">
        <v>13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</row>
    <row r="8" spans="1:7" ht="63" x14ac:dyDescent="0.25">
      <c r="A8" s="60" t="s">
        <v>14</v>
      </c>
      <c r="B8" s="90" t="s">
        <v>15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</row>
    <row r="9" spans="1:7" ht="47.25" x14ac:dyDescent="0.25">
      <c r="A9" s="60" t="s">
        <v>16</v>
      </c>
      <c r="B9" s="90" t="s">
        <v>17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</row>
    <row r="10" spans="1:7" ht="47.25" x14ac:dyDescent="0.25">
      <c r="A10" s="60" t="s">
        <v>18</v>
      </c>
      <c r="B10" s="90" t="s">
        <v>19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</row>
    <row r="11" spans="1:7" ht="63" x14ac:dyDescent="0.25">
      <c r="A11" s="60" t="s">
        <v>20</v>
      </c>
      <c r="B11" s="90" t="s">
        <v>21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</row>
    <row r="12" spans="1:7" ht="47.25" x14ac:dyDescent="0.25">
      <c r="A12" s="60" t="s">
        <v>22</v>
      </c>
      <c r="B12" s="90" t="s">
        <v>23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</row>
    <row r="13" spans="1:7" ht="47.25" x14ac:dyDescent="0.25">
      <c r="A13" s="60" t="s">
        <v>24</v>
      </c>
      <c r="B13" s="90" t="s">
        <v>25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</row>
    <row r="14" spans="1:7" ht="47.25" x14ac:dyDescent="0.25">
      <c r="A14" s="60" t="s">
        <v>26</v>
      </c>
      <c r="B14" s="90" t="s">
        <v>27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</row>
    <row r="15" spans="1:7" ht="63" x14ac:dyDescent="0.25">
      <c r="A15" s="60" t="s">
        <v>28</v>
      </c>
      <c r="B15" s="90" t="s">
        <v>29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</row>
    <row r="16" spans="1:7" ht="47.25" x14ac:dyDescent="0.25">
      <c r="A16" s="60" t="s">
        <v>30</v>
      </c>
      <c r="B16" s="90" t="s">
        <v>31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</row>
    <row r="17" spans="1:7" ht="15.75" x14ac:dyDescent="0.25">
      <c r="A17" s="210" t="s">
        <v>84</v>
      </c>
      <c r="C17" s="211">
        <v>100</v>
      </c>
      <c r="D17" s="211">
        <v>100</v>
      </c>
      <c r="E17" s="211">
        <v>0</v>
      </c>
      <c r="F17" s="211">
        <v>0</v>
      </c>
      <c r="G17" s="211">
        <v>0</v>
      </c>
    </row>
    <row r="18" spans="1:7" ht="15.75" x14ac:dyDescent="0.25">
      <c r="A18" s="87"/>
      <c r="B18" s="91" t="s">
        <v>7</v>
      </c>
      <c r="C18" s="110">
        <f>C4+C5+C7+C8+C9+C10+C11+C12+C13+C14+C15+C16</f>
        <v>0</v>
      </c>
      <c r="D18" s="110">
        <f>D4+D5+D7+D8+D9+D10+D11+D12+D13+D14+D15+D16</f>
        <v>0</v>
      </c>
      <c r="E18" s="110">
        <f>E4+E5+E7+E8+E9+E10+E11+E12+E13+E14+E15+E16</f>
        <v>0</v>
      </c>
      <c r="F18" s="110">
        <v>0</v>
      </c>
      <c r="G18" s="110">
        <v>0</v>
      </c>
    </row>
  </sheetData>
  <mergeCells count="1">
    <mergeCell ref="A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8"/>
  <sheetViews>
    <sheetView view="pageBreakPreview" zoomScale="60" zoomScaleNormal="100" workbookViewId="0">
      <selection activeCell="E23" sqref="E23"/>
    </sheetView>
  </sheetViews>
  <sheetFormatPr defaultRowHeight="74.25" customHeight="1" x14ac:dyDescent="0.2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74.25" customHeight="1" x14ac:dyDescent="0.25">
      <c r="A1" s="206" t="s">
        <v>72</v>
      </c>
      <c r="B1" s="191"/>
      <c r="C1" s="191"/>
      <c r="D1" s="191"/>
      <c r="E1" s="191"/>
      <c r="F1" s="191"/>
      <c r="G1" s="191"/>
      <c r="H1" s="1"/>
      <c r="I1" s="1"/>
      <c r="J1" s="1"/>
    </row>
    <row r="2" spans="1:10" ht="74.25" customHeight="1" x14ac:dyDescent="0.25">
      <c r="A2" s="36" t="s">
        <v>0</v>
      </c>
      <c r="B2" s="36" t="s">
        <v>1</v>
      </c>
      <c r="C2" s="38" t="s">
        <v>78</v>
      </c>
      <c r="D2" s="38" t="s">
        <v>77</v>
      </c>
      <c r="E2" s="36" t="s">
        <v>56</v>
      </c>
      <c r="F2" s="36" t="s">
        <v>2</v>
      </c>
      <c r="G2" s="36" t="s">
        <v>3</v>
      </c>
      <c r="H2" s="1"/>
      <c r="I2" s="1"/>
      <c r="J2" s="1"/>
    </row>
    <row r="3" spans="1:10" s="11" customFormat="1" ht="74.25" customHeight="1" x14ac:dyDescent="0.2">
      <c r="A3" s="39" t="s">
        <v>12</v>
      </c>
      <c r="B3" s="40" t="s">
        <v>32</v>
      </c>
      <c r="C3" s="41">
        <v>642.5</v>
      </c>
      <c r="D3" s="41">
        <v>642.5</v>
      </c>
      <c r="E3" s="42">
        <v>205.7</v>
      </c>
      <c r="F3" s="22">
        <f>E3/C3*100</f>
        <v>32.01556420233463</v>
      </c>
      <c r="G3" s="22">
        <f>E3/D3*100</f>
        <v>32.01556420233463</v>
      </c>
    </row>
    <row r="4" spans="1:10" s="11" customFormat="1" ht="74.25" customHeight="1" x14ac:dyDescent="0.2">
      <c r="A4" s="39" t="s">
        <v>14</v>
      </c>
      <c r="B4" s="40" t="s">
        <v>33</v>
      </c>
      <c r="C4" s="41">
        <v>17795.2</v>
      </c>
      <c r="D4" s="41">
        <v>17795.2</v>
      </c>
      <c r="E4" s="42">
        <v>17795.2</v>
      </c>
      <c r="F4" s="22">
        <f>E4/C4*100</f>
        <v>100</v>
      </c>
      <c r="G4" s="22">
        <f>E4/D4*100</f>
        <v>100</v>
      </c>
    </row>
    <row r="5" spans="1:10" s="11" customFormat="1" ht="74.25" customHeight="1" x14ac:dyDescent="0.2">
      <c r="A5" s="39" t="s">
        <v>16</v>
      </c>
      <c r="B5" s="40" t="s">
        <v>34</v>
      </c>
      <c r="C5" s="41">
        <v>644.29999999999995</v>
      </c>
      <c r="D5" s="41">
        <v>644.29999999999995</v>
      </c>
      <c r="E5" s="42">
        <v>295.39999999999998</v>
      </c>
      <c r="F5" s="22">
        <f>E5/C5*100</f>
        <v>45.848207356821355</v>
      </c>
      <c r="G5" s="22">
        <f>E5/D5*100</f>
        <v>45.848207356821355</v>
      </c>
    </row>
    <row r="6" spans="1:10" s="7" customFormat="1" ht="74.25" customHeight="1" x14ac:dyDescent="0.2">
      <c r="A6" s="43"/>
      <c r="B6" s="24" t="s">
        <v>7</v>
      </c>
      <c r="C6" s="159">
        <f>C3+C4+C5</f>
        <v>19082</v>
      </c>
      <c r="D6" s="159">
        <f>D3+D4+D5</f>
        <v>19082</v>
      </c>
      <c r="E6" s="159">
        <f>E3+E4+E5</f>
        <v>18296.300000000003</v>
      </c>
      <c r="F6" s="21">
        <f>E6/C6*100</f>
        <v>95.882507074730128</v>
      </c>
      <c r="G6" s="21">
        <f>E6/D6*100</f>
        <v>95.882507074730128</v>
      </c>
    </row>
    <row r="7" spans="1:10" ht="74.25" customHeight="1" x14ac:dyDescent="0.25">
      <c r="D7" s="16"/>
    </row>
    <row r="8" spans="1:10" ht="74.25" customHeight="1" x14ac:dyDescent="0.25">
      <c r="C8" s="34"/>
      <c r="D8" s="34"/>
    </row>
  </sheetData>
  <mergeCells count="1">
    <mergeCell ref="A1:G1"/>
  </mergeCells>
  <phoneticPr fontId="26" type="noConversion"/>
  <pageMargins left="0.7" right="0.7" top="0.75" bottom="0.75" header="0.3" footer="0.3"/>
  <pageSetup paperSize="9" scale="85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0"/>
  <sheetViews>
    <sheetView view="pageBreakPreview" zoomScale="60" zoomScaleNormal="100" workbookViewId="0">
      <selection activeCell="E23" sqref="E23"/>
    </sheetView>
  </sheetViews>
  <sheetFormatPr defaultRowHeight="76.5" customHeight="1" x14ac:dyDescent="0.2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44" customWidth="1"/>
    <col min="6" max="6" width="13.28515625" style="17" customWidth="1"/>
    <col min="7" max="7" width="11.7109375" style="17" customWidth="1"/>
  </cols>
  <sheetData>
    <row r="1" spans="1:9" ht="76.5" customHeight="1" x14ac:dyDescent="0.25">
      <c r="A1" s="192" t="s">
        <v>73</v>
      </c>
      <c r="B1" s="193"/>
      <c r="C1" s="193"/>
      <c r="D1" s="193"/>
      <c r="E1" s="193"/>
      <c r="F1" s="193"/>
      <c r="G1" s="193"/>
      <c r="H1" s="1"/>
      <c r="I1" s="1"/>
    </row>
    <row r="2" spans="1:9" ht="76.5" customHeight="1" x14ac:dyDescent="0.25">
      <c r="A2" s="59" t="s">
        <v>0</v>
      </c>
      <c r="B2" s="59" t="s">
        <v>1</v>
      </c>
      <c r="C2" s="59" t="s">
        <v>78</v>
      </c>
      <c r="D2" s="59" t="s">
        <v>77</v>
      </c>
      <c r="E2" s="97" t="s">
        <v>56</v>
      </c>
      <c r="F2" s="59" t="s">
        <v>2</v>
      </c>
      <c r="G2" s="59" t="s">
        <v>3</v>
      </c>
      <c r="H2" s="1"/>
      <c r="I2" s="1"/>
    </row>
    <row r="3" spans="1:9" s="7" customFormat="1" ht="27.75" customHeight="1" x14ac:dyDescent="0.2">
      <c r="A3" s="83"/>
      <c r="B3" s="84" t="s">
        <v>4</v>
      </c>
      <c r="C3" s="85">
        <f>C4+C5</f>
        <v>109577.4</v>
      </c>
      <c r="D3" s="85">
        <f>D4+D5</f>
        <v>154046.79999999999</v>
      </c>
      <c r="E3" s="98">
        <f>E4+E5</f>
        <v>149275.79999999999</v>
      </c>
      <c r="F3" s="89">
        <f t="shared" ref="F3:F17" si="0">E3/C3*100</f>
        <v>136.22863838711268</v>
      </c>
      <c r="G3" s="89">
        <f t="shared" ref="G3:G17" si="1">E3/D3*100</f>
        <v>96.902889251837749</v>
      </c>
    </row>
    <row r="4" spans="1:9" s="11" customFormat="1" ht="40.5" customHeight="1" x14ac:dyDescent="0.2">
      <c r="A4" s="60" t="s">
        <v>5</v>
      </c>
      <c r="B4" s="86" t="s">
        <v>6</v>
      </c>
      <c r="C4" s="160">
        <v>90877.4</v>
      </c>
      <c r="D4" s="160">
        <v>127590.8</v>
      </c>
      <c r="E4" s="161">
        <v>124499.7</v>
      </c>
      <c r="F4" s="65">
        <f t="shared" si="0"/>
        <v>136.99742730315791</v>
      </c>
      <c r="G4" s="65">
        <f t="shared" si="1"/>
        <v>97.577333161952112</v>
      </c>
    </row>
    <row r="5" spans="1:9" s="11" customFormat="1" ht="33" customHeight="1" x14ac:dyDescent="0.2">
      <c r="A5" s="60" t="s">
        <v>9</v>
      </c>
      <c r="B5" s="86" t="s">
        <v>10</v>
      </c>
      <c r="C5" s="160">
        <v>18700</v>
      </c>
      <c r="D5" s="160">
        <v>26456</v>
      </c>
      <c r="E5" s="161">
        <v>24776.1</v>
      </c>
      <c r="F5" s="65">
        <f t="shared" si="0"/>
        <v>132.49251336898396</v>
      </c>
      <c r="G5" s="65">
        <f t="shared" si="1"/>
        <v>93.65021167221046</v>
      </c>
    </row>
    <row r="6" spans="1:9" s="7" customFormat="1" ht="39" customHeight="1" x14ac:dyDescent="0.2">
      <c r="A6" s="87"/>
      <c r="B6" s="84" t="s">
        <v>11</v>
      </c>
      <c r="C6" s="88">
        <f>SUM(C7:C16)</f>
        <v>139637.1</v>
      </c>
      <c r="D6" s="88">
        <f>SUM(D7:D16)</f>
        <v>198953.2</v>
      </c>
      <c r="E6" s="88">
        <f>E7+E8+E9+E10+E11+E12+E13+E14+E15+E16</f>
        <v>197854.80000000002</v>
      </c>
      <c r="F6" s="89">
        <f t="shared" si="0"/>
        <v>141.69214342033746</v>
      </c>
      <c r="G6" s="89">
        <f t="shared" si="1"/>
        <v>99.447910362839096</v>
      </c>
    </row>
    <row r="7" spans="1:9" s="11" customFormat="1" ht="24.75" customHeight="1" x14ac:dyDescent="0.2">
      <c r="A7" s="60" t="s">
        <v>12</v>
      </c>
      <c r="B7" s="86" t="s">
        <v>13</v>
      </c>
      <c r="C7" s="160">
        <v>8200</v>
      </c>
      <c r="D7" s="160">
        <v>11498</v>
      </c>
      <c r="E7" s="161">
        <v>11369.5</v>
      </c>
      <c r="F7" s="65">
        <f t="shared" si="0"/>
        <v>138.65243902439025</v>
      </c>
      <c r="G7" s="65">
        <f t="shared" si="1"/>
        <v>98.882414332927468</v>
      </c>
    </row>
    <row r="8" spans="1:9" s="11" customFormat="1" ht="24.75" customHeight="1" x14ac:dyDescent="0.2">
      <c r="A8" s="60" t="s">
        <v>14</v>
      </c>
      <c r="B8" s="90" t="s">
        <v>15</v>
      </c>
      <c r="C8" s="160">
        <v>6800</v>
      </c>
      <c r="D8" s="160">
        <v>10545</v>
      </c>
      <c r="E8" s="161">
        <v>10196.4</v>
      </c>
      <c r="F8" s="65">
        <f t="shared" si="0"/>
        <v>149.9470588235294</v>
      </c>
      <c r="G8" s="65">
        <f t="shared" si="1"/>
        <v>96.694167852062591</v>
      </c>
    </row>
    <row r="9" spans="1:9" s="11" customFormat="1" ht="30" customHeight="1" x14ac:dyDescent="0.2">
      <c r="A9" s="60" t="s">
        <v>16</v>
      </c>
      <c r="B9" s="90" t="s">
        <v>17</v>
      </c>
      <c r="C9" s="160">
        <v>24800</v>
      </c>
      <c r="D9" s="160">
        <v>34597</v>
      </c>
      <c r="E9" s="161">
        <v>34572.9</v>
      </c>
      <c r="F9" s="65">
        <f t="shared" si="0"/>
        <v>139.40685483870971</v>
      </c>
      <c r="G9" s="65">
        <f t="shared" si="1"/>
        <v>99.93034078099258</v>
      </c>
    </row>
    <row r="10" spans="1:9" s="11" customFormat="1" ht="21" customHeight="1" x14ac:dyDescent="0.2">
      <c r="A10" s="60" t="s">
        <v>18</v>
      </c>
      <c r="B10" s="90" t="s">
        <v>19</v>
      </c>
      <c r="C10" s="160">
        <v>9800</v>
      </c>
      <c r="D10" s="160">
        <v>13031</v>
      </c>
      <c r="E10" s="161">
        <v>13017.3</v>
      </c>
      <c r="F10" s="65">
        <f t="shared" si="0"/>
        <v>132.82959183673469</v>
      </c>
      <c r="G10" s="65">
        <f t="shared" si="1"/>
        <v>99.894866088558047</v>
      </c>
    </row>
    <row r="11" spans="1:9" s="11" customFormat="1" ht="42.75" customHeight="1" x14ac:dyDescent="0.2">
      <c r="A11" s="60" t="s">
        <v>20</v>
      </c>
      <c r="B11" s="90" t="s">
        <v>21</v>
      </c>
      <c r="C11" s="160">
        <v>15400</v>
      </c>
      <c r="D11" s="160">
        <v>22693</v>
      </c>
      <c r="E11" s="161">
        <v>22645.9</v>
      </c>
      <c r="F11" s="65">
        <f t="shared" si="0"/>
        <v>147.05129870129872</v>
      </c>
      <c r="G11" s="65">
        <f t="shared" si="1"/>
        <v>99.792447010091223</v>
      </c>
    </row>
    <row r="12" spans="1:9" s="11" customFormat="1" ht="33.75" customHeight="1" x14ac:dyDescent="0.2">
      <c r="A12" s="60" t="s">
        <v>22</v>
      </c>
      <c r="B12" s="90" t="s">
        <v>23</v>
      </c>
      <c r="C12" s="160">
        <v>10400</v>
      </c>
      <c r="D12" s="160">
        <v>15362</v>
      </c>
      <c r="E12" s="161">
        <v>15021.5</v>
      </c>
      <c r="F12" s="65">
        <f t="shared" si="0"/>
        <v>144.4375</v>
      </c>
      <c r="G12" s="65">
        <f t="shared" si="1"/>
        <v>97.783491732847281</v>
      </c>
    </row>
    <row r="13" spans="1:9" s="11" customFormat="1" ht="26.25" customHeight="1" x14ac:dyDescent="0.2">
      <c r="A13" s="60" t="s">
        <v>24</v>
      </c>
      <c r="B13" s="90" t="s">
        <v>25</v>
      </c>
      <c r="C13" s="160">
        <v>12600</v>
      </c>
      <c r="D13" s="160">
        <v>18633</v>
      </c>
      <c r="E13" s="161">
        <v>18549.099999999999</v>
      </c>
      <c r="F13" s="65">
        <f t="shared" si="0"/>
        <v>147.21507936507936</v>
      </c>
      <c r="G13" s="65">
        <f t="shared" si="1"/>
        <v>99.549723608651306</v>
      </c>
    </row>
    <row r="14" spans="1:9" s="11" customFormat="1" ht="27.75" customHeight="1" x14ac:dyDescent="0.2">
      <c r="A14" s="60" t="s">
        <v>26</v>
      </c>
      <c r="B14" s="90" t="s">
        <v>27</v>
      </c>
      <c r="C14" s="160">
        <v>13000</v>
      </c>
      <c r="D14" s="160">
        <v>18391</v>
      </c>
      <c r="E14" s="161">
        <v>18372.599999999999</v>
      </c>
      <c r="F14" s="65">
        <f t="shared" si="0"/>
        <v>141.32769230769227</v>
      </c>
      <c r="G14" s="65">
        <f t="shared" si="1"/>
        <v>99.899951063019941</v>
      </c>
    </row>
    <row r="15" spans="1:9" s="11" customFormat="1" ht="33.75" customHeight="1" x14ac:dyDescent="0.2">
      <c r="A15" s="60" t="s">
        <v>28</v>
      </c>
      <c r="B15" s="90" t="s">
        <v>29</v>
      </c>
      <c r="C15" s="160">
        <v>21700</v>
      </c>
      <c r="D15" s="160">
        <v>29087</v>
      </c>
      <c r="E15" s="161">
        <v>29043.5</v>
      </c>
      <c r="F15" s="65">
        <f t="shared" si="0"/>
        <v>133.84101382488481</v>
      </c>
      <c r="G15" s="65">
        <f t="shared" si="1"/>
        <v>99.850448654037876</v>
      </c>
    </row>
    <row r="16" spans="1:9" s="11" customFormat="1" ht="30.75" customHeight="1" x14ac:dyDescent="0.2">
      <c r="A16" s="60" t="s">
        <v>30</v>
      </c>
      <c r="B16" s="90" t="s">
        <v>31</v>
      </c>
      <c r="C16" s="160">
        <v>16937.099999999999</v>
      </c>
      <c r="D16" s="160">
        <v>25116.2</v>
      </c>
      <c r="E16" s="161">
        <v>25066.1</v>
      </c>
      <c r="F16" s="65">
        <f t="shared" si="0"/>
        <v>147.99522940763177</v>
      </c>
      <c r="G16" s="65">
        <f t="shared" si="1"/>
        <v>99.800527149807678</v>
      </c>
    </row>
    <row r="17" spans="1:7" s="7" customFormat="1" ht="21.75" customHeight="1" x14ac:dyDescent="0.2">
      <c r="A17" s="87"/>
      <c r="B17" s="91" t="s">
        <v>7</v>
      </c>
      <c r="C17" s="88">
        <f>C4+C5+C7+C8+C9+C10+C11+C12+C13+C14+C15+C16</f>
        <v>249214.5</v>
      </c>
      <c r="D17" s="88">
        <f>D4+D5+D7+D8+D9+D10+D11+D12+D13+D14+D15+D16</f>
        <v>353000</v>
      </c>
      <c r="E17" s="88">
        <f>E3+E6</f>
        <v>347130.6</v>
      </c>
      <c r="F17" s="96">
        <f t="shared" si="0"/>
        <v>139.28988883070608</v>
      </c>
      <c r="G17" s="96">
        <f t="shared" si="1"/>
        <v>98.337280453257776</v>
      </c>
    </row>
    <row r="18" spans="1:7" ht="76.5" customHeight="1" x14ac:dyDescent="0.25">
      <c r="D18" s="16"/>
    </row>
    <row r="19" spans="1:7" ht="76.5" customHeight="1" x14ac:dyDescent="0.25">
      <c r="C19" s="34"/>
      <c r="D19" s="34"/>
    </row>
    <row r="20" spans="1:7" ht="76.5" customHeight="1" x14ac:dyDescent="0.25">
      <c r="C20" s="34"/>
      <c r="D20" s="34"/>
    </row>
  </sheetData>
  <mergeCells count="1">
    <mergeCell ref="A1:G1"/>
  </mergeCells>
  <phoneticPr fontId="26" type="noConversion"/>
  <pageMargins left="0.7" right="0.7" top="0.75" bottom="0.75" header="0.3" footer="0.3"/>
  <pageSetup paperSize="9" scale="85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topLeftCell="A2" workbookViewId="0">
      <selection activeCell="E23" sqref="E23"/>
    </sheetView>
  </sheetViews>
  <sheetFormatPr defaultRowHeight="15" x14ac:dyDescent="0.25"/>
  <cols>
    <col min="1" max="1" width="4.42578125" style="101" customWidth="1"/>
    <col min="2" max="2" width="24.5703125" style="57" customWidth="1"/>
    <col min="3" max="3" width="17.7109375" style="102" customWidth="1"/>
    <col min="4" max="4" width="17.85546875" style="102" customWidth="1"/>
    <col min="5" max="5" width="12.85546875" style="57" customWidth="1"/>
    <col min="6" max="6" width="12.7109375" style="57" customWidth="1"/>
    <col min="7" max="7" width="11.7109375" style="57" customWidth="1"/>
    <col min="8" max="16384" width="9.140625" style="57"/>
  </cols>
  <sheetData>
    <row r="1" spans="1:10" ht="72" customHeight="1" x14ac:dyDescent="0.25">
      <c r="A1" s="207" t="s">
        <v>74</v>
      </c>
      <c r="B1" s="208"/>
      <c r="C1" s="208"/>
      <c r="D1" s="208"/>
      <c r="E1" s="208"/>
      <c r="F1" s="208"/>
      <c r="G1" s="208"/>
      <c r="H1" s="99" t="s">
        <v>8</v>
      </c>
      <c r="I1" s="99"/>
      <c r="J1" s="99"/>
    </row>
    <row r="2" spans="1:10" ht="94.5" x14ac:dyDescent="0.25">
      <c r="A2" s="106" t="s">
        <v>0</v>
      </c>
      <c r="B2" s="106" t="s">
        <v>1</v>
      </c>
      <c r="C2" s="106" t="s">
        <v>78</v>
      </c>
      <c r="D2" s="106" t="s">
        <v>81</v>
      </c>
      <c r="E2" s="106" t="s">
        <v>56</v>
      </c>
      <c r="F2" s="106" t="s">
        <v>2</v>
      </c>
      <c r="G2" s="106" t="s">
        <v>3</v>
      </c>
      <c r="H2" s="99"/>
      <c r="I2" s="99"/>
      <c r="J2" s="99"/>
    </row>
    <row r="3" spans="1:10" s="7" customFormat="1" ht="15.75" x14ac:dyDescent="0.2">
      <c r="A3" s="75"/>
      <c r="B3" s="76" t="s">
        <v>4</v>
      </c>
      <c r="C3" s="111">
        <f>C4+C5</f>
        <v>0</v>
      </c>
      <c r="D3" s="111">
        <f>D4+D5</f>
        <v>0</v>
      </c>
      <c r="E3" s="111">
        <f>E4+E5</f>
        <v>0</v>
      </c>
      <c r="F3" s="112">
        <v>0</v>
      </c>
      <c r="G3" s="112">
        <v>0</v>
      </c>
    </row>
    <row r="4" spans="1:10" s="11" customFormat="1" ht="31.5" x14ac:dyDescent="0.2">
      <c r="A4" s="77" t="s">
        <v>5</v>
      </c>
      <c r="B4" s="78" t="s">
        <v>6</v>
      </c>
      <c r="C4" s="113">
        <v>0</v>
      </c>
      <c r="D4" s="113">
        <v>0</v>
      </c>
      <c r="E4" s="113">
        <v>0</v>
      </c>
      <c r="F4" s="113">
        <v>0</v>
      </c>
      <c r="G4" s="113">
        <v>0</v>
      </c>
    </row>
    <row r="5" spans="1:10" s="11" customFormat="1" ht="31.5" x14ac:dyDescent="0.2">
      <c r="A5" s="77" t="s">
        <v>9</v>
      </c>
      <c r="B5" s="78" t="s">
        <v>10</v>
      </c>
      <c r="C5" s="113">
        <v>0</v>
      </c>
      <c r="D5" s="113">
        <v>0</v>
      </c>
      <c r="E5" s="113">
        <v>0</v>
      </c>
      <c r="F5" s="113">
        <v>0</v>
      </c>
      <c r="G5" s="113">
        <v>0</v>
      </c>
    </row>
    <row r="6" spans="1:10" s="7" customFormat="1" ht="31.5" x14ac:dyDescent="0.2">
      <c r="A6" s="79"/>
      <c r="B6" s="76" t="s">
        <v>11</v>
      </c>
      <c r="C6" s="112">
        <f>SUM(C7:C16)</f>
        <v>20013.7</v>
      </c>
      <c r="D6" s="112">
        <f>SUM(D7:D16)</f>
        <v>20013.7</v>
      </c>
      <c r="E6" s="112">
        <f>SUM(E7:E16)</f>
        <v>20013.7</v>
      </c>
      <c r="F6" s="112">
        <f t="shared" ref="F6:F17" si="0">E6/C6*100</f>
        <v>100</v>
      </c>
      <c r="G6" s="112">
        <f t="shared" ref="G6:G17" si="1">E6/D6*100</f>
        <v>100</v>
      </c>
    </row>
    <row r="7" spans="1:10" s="11" customFormat="1" ht="15.75" x14ac:dyDescent="0.2">
      <c r="A7" s="77" t="s">
        <v>12</v>
      </c>
      <c r="B7" s="78" t="s">
        <v>13</v>
      </c>
      <c r="C7" s="114">
        <v>1137.8</v>
      </c>
      <c r="D7" s="114">
        <v>1137.8</v>
      </c>
      <c r="E7" s="114">
        <v>1137.8</v>
      </c>
      <c r="F7" s="113">
        <f t="shared" si="0"/>
        <v>100</v>
      </c>
      <c r="G7" s="113">
        <f t="shared" si="1"/>
        <v>100</v>
      </c>
    </row>
    <row r="8" spans="1:10" s="11" customFormat="1" ht="31.5" x14ac:dyDescent="0.2">
      <c r="A8" s="77" t="s">
        <v>14</v>
      </c>
      <c r="B8" s="80" t="s">
        <v>15</v>
      </c>
      <c r="C8" s="114">
        <v>1029.2</v>
      </c>
      <c r="D8" s="114">
        <v>1029.2</v>
      </c>
      <c r="E8" s="114">
        <v>1029.2</v>
      </c>
      <c r="F8" s="113">
        <f t="shared" si="0"/>
        <v>100</v>
      </c>
      <c r="G8" s="113">
        <f t="shared" si="1"/>
        <v>100</v>
      </c>
    </row>
    <row r="9" spans="1:10" s="11" customFormat="1" ht="15.75" x14ac:dyDescent="0.2">
      <c r="A9" s="77" t="s">
        <v>16</v>
      </c>
      <c r="B9" s="80" t="s">
        <v>17</v>
      </c>
      <c r="C9" s="114">
        <v>3196.2</v>
      </c>
      <c r="D9" s="114">
        <v>3196.2</v>
      </c>
      <c r="E9" s="114">
        <v>3196.2</v>
      </c>
      <c r="F9" s="113">
        <f t="shared" si="0"/>
        <v>100</v>
      </c>
      <c r="G9" s="113">
        <f t="shared" si="1"/>
        <v>100</v>
      </c>
    </row>
    <row r="10" spans="1:10" s="11" customFormat="1" ht="15.75" x14ac:dyDescent="0.2">
      <c r="A10" s="77" t="s">
        <v>18</v>
      </c>
      <c r="B10" s="80" t="s">
        <v>19</v>
      </c>
      <c r="C10" s="114">
        <v>2079.8000000000002</v>
      </c>
      <c r="D10" s="114">
        <v>2079.8000000000002</v>
      </c>
      <c r="E10" s="114">
        <v>2079.8000000000002</v>
      </c>
      <c r="F10" s="113">
        <f t="shared" si="0"/>
        <v>100</v>
      </c>
      <c r="G10" s="113">
        <f t="shared" si="1"/>
        <v>100</v>
      </c>
    </row>
    <row r="11" spans="1:10" s="11" customFormat="1" ht="31.5" x14ac:dyDescent="0.2">
      <c r="A11" s="77" t="s">
        <v>20</v>
      </c>
      <c r="B11" s="80" t="s">
        <v>21</v>
      </c>
      <c r="C11" s="114">
        <v>2842.7</v>
      </c>
      <c r="D11" s="114">
        <v>2842.7</v>
      </c>
      <c r="E11" s="114">
        <v>2842.7</v>
      </c>
      <c r="F11" s="113">
        <f t="shared" si="0"/>
        <v>100</v>
      </c>
      <c r="G11" s="113">
        <f t="shared" si="1"/>
        <v>100</v>
      </c>
    </row>
    <row r="12" spans="1:10" s="11" customFormat="1" ht="15.75" x14ac:dyDescent="0.2">
      <c r="A12" s="77" t="s">
        <v>22</v>
      </c>
      <c r="B12" s="80" t="s">
        <v>23</v>
      </c>
      <c r="C12" s="114">
        <v>1021.7</v>
      </c>
      <c r="D12" s="114">
        <v>1021.7</v>
      </c>
      <c r="E12" s="114">
        <v>1021.7</v>
      </c>
      <c r="F12" s="113">
        <f t="shared" si="0"/>
        <v>100</v>
      </c>
      <c r="G12" s="113">
        <f t="shared" si="1"/>
        <v>100</v>
      </c>
    </row>
    <row r="13" spans="1:10" s="11" customFormat="1" ht="15.75" x14ac:dyDescent="0.2">
      <c r="A13" s="77" t="s">
        <v>24</v>
      </c>
      <c r="B13" s="80" t="s">
        <v>25</v>
      </c>
      <c r="C13" s="114">
        <v>1890.6</v>
      </c>
      <c r="D13" s="114">
        <v>1890.6</v>
      </c>
      <c r="E13" s="114">
        <v>1890.6</v>
      </c>
      <c r="F13" s="113">
        <f t="shared" si="0"/>
        <v>100</v>
      </c>
      <c r="G13" s="113">
        <f t="shared" si="1"/>
        <v>100</v>
      </c>
    </row>
    <row r="14" spans="1:10" s="11" customFormat="1" ht="15.75" x14ac:dyDescent="0.2">
      <c r="A14" s="77" t="s">
        <v>26</v>
      </c>
      <c r="B14" s="80" t="s">
        <v>27</v>
      </c>
      <c r="C14" s="114">
        <v>1514.7</v>
      </c>
      <c r="D14" s="114">
        <v>1514.7</v>
      </c>
      <c r="E14" s="114">
        <v>1514.7</v>
      </c>
      <c r="F14" s="113">
        <f t="shared" si="0"/>
        <v>100</v>
      </c>
      <c r="G14" s="113">
        <f t="shared" si="1"/>
        <v>100</v>
      </c>
    </row>
    <row r="15" spans="1:10" s="11" customFormat="1" ht="31.5" x14ac:dyDescent="0.2">
      <c r="A15" s="77" t="s">
        <v>28</v>
      </c>
      <c r="B15" s="80" t="s">
        <v>29</v>
      </c>
      <c r="C15" s="114">
        <v>3292.9</v>
      </c>
      <c r="D15" s="114">
        <v>3292.9</v>
      </c>
      <c r="E15" s="114">
        <v>3292.9</v>
      </c>
      <c r="F15" s="113">
        <f t="shared" si="0"/>
        <v>100</v>
      </c>
      <c r="G15" s="113">
        <f t="shared" si="1"/>
        <v>100</v>
      </c>
    </row>
    <row r="16" spans="1:10" s="11" customFormat="1" ht="15.75" x14ac:dyDescent="0.2">
      <c r="A16" s="77" t="s">
        <v>30</v>
      </c>
      <c r="B16" s="80" t="s">
        <v>31</v>
      </c>
      <c r="C16" s="114">
        <v>2008.1</v>
      </c>
      <c r="D16" s="114">
        <v>2008.1</v>
      </c>
      <c r="E16" s="114">
        <v>2008.1</v>
      </c>
      <c r="F16" s="113">
        <f t="shared" si="0"/>
        <v>100</v>
      </c>
      <c r="G16" s="113">
        <f t="shared" si="1"/>
        <v>100</v>
      </c>
    </row>
    <row r="17" spans="1:7" s="7" customFormat="1" ht="15.75" x14ac:dyDescent="0.2">
      <c r="A17" s="79"/>
      <c r="B17" s="81" t="s">
        <v>7</v>
      </c>
      <c r="C17" s="112">
        <f>C6+C3</f>
        <v>20013.7</v>
      </c>
      <c r="D17" s="112">
        <f>D6+D3</f>
        <v>20013.7</v>
      </c>
      <c r="E17" s="112">
        <f>E6+E3</f>
        <v>20013.7</v>
      </c>
      <c r="F17" s="112">
        <f t="shared" si="0"/>
        <v>100</v>
      </c>
      <c r="G17" s="112">
        <f t="shared" si="1"/>
        <v>100</v>
      </c>
    </row>
    <row r="18" spans="1:7" x14ac:dyDescent="0.25">
      <c r="D18" s="103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6.5703125" style="17" customWidth="1"/>
    <col min="7" max="7" width="11.7109375" style="17" customWidth="1"/>
  </cols>
  <sheetData>
    <row r="1" spans="1:10" ht="37.5" customHeight="1" x14ac:dyDescent="0.25">
      <c r="A1" s="189" t="s">
        <v>75</v>
      </c>
      <c r="B1" s="190"/>
      <c r="C1" s="190"/>
      <c r="D1" s="190"/>
      <c r="E1" s="190"/>
      <c r="F1" s="190"/>
      <c r="G1" s="190"/>
      <c r="H1" s="1"/>
      <c r="I1" s="1"/>
      <c r="J1" s="1"/>
    </row>
    <row r="2" spans="1:10" ht="48" x14ac:dyDescent="0.25">
      <c r="A2" s="2" t="s">
        <v>0</v>
      </c>
      <c r="B2" s="2" t="s">
        <v>1</v>
      </c>
      <c r="C2" s="2" t="s">
        <v>78</v>
      </c>
      <c r="D2" s="2" t="s">
        <v>77</v>
      </c>
      <c r="E2" s="2" t="s">
        <v>56</v>
      </c>
      <c r="F2" s="2" t="s">
        <v>2</v>
      </c>
      <c r="G2" s="2" t="s">
        <v>3</v>
      </c>
      <c r="H2" s="1"/>
      <c r="I2" s="1"/>
      <c r="J2" s="1"/>
    </row>
    <row r="3" spans="1:10" s="7" customFormat="1" ht="12" x14ac:dyDescent="0.2">
      <c r="A3" s="3"/>
      <c r="B3" s="4" t="s">
        <v>4</v>
      </c>
      <c r="C3" s="162">
        <f>C4+C5</f>
        <v>0</v>
      </c>
      <c r="D3" s="162">
        <f>D4+D5</f>
        <v>3268.1</v>
      </c>
      <c r="E3" s="37">
        <f>E4+E5</f>
        <v>142.30000000000001</v>
      </c>
      <c r="F3" s="25">
        <v>0</v>
      </c>
      <c r="G3" s="21">
        <f t="shared" ref="G3:G17" si="0">E3/D3*100</f>
        <v>4.3542119274196027</v>
      </c>
      <c r="H3" s="45"/>
      <c r="I3" s="46"/>
    </row>
    <row r="4" spans="1:10" s="11" customFormat="1" ht="12.75" x14ac:dyDescent="0.2">
      <c r="A4" s="8" t="s">
        <v>5</v>
      </c>
      <c r="B4" s="9" t="s">
        <v>6</v>
      </c>
      <c r="C4" s="22">
        <v>0</v>
      </c>
      <c r="D4" s="22">
        <v>1903.1</v>
      </c>
      <c r="E4" s="163">
        <v>142.30000000000001</v>
      </c>
      <c r="F4" s="25">
        <v>0</v>
      </c>
      <c r="G4" s="22">
        <f t="shared" si="0"/>
        <v>7.477273921496506</v>
      </c>
      <c r="H4" s="47"/>
      <c r="I4" s="48"/>
    </row>
    <row r="5" spans="1:10" s="11" customFormat="1" ht="12.75" x14ac:dyDescent="0.2">
      <c r="A5" s="8" t="s">
        <v>9</v>
      </c>
      <c r="B5" s="9" t="s">
        <v>10</v>
      </c>
      <c r="C5" s="22">
        <v>0</v>
      </c>
      <c r="D5" s="22">
        <v>1365</v>
      </c>
      <c r="E5" s="163">
        <v>0</v>
      </c>
      <c r="F5" s="25">
        <v>0</v>
      </c>
      <c r="G5" s="22">
        <f t="shared" si="0"/>
        <v>0</v>
      </c>
      <c r="H5" s="47"/>
      <c r="I5" s="48"/>
    </row>
    <row r="6" spans="1:10" s="7" customFormat="1" ht="12" x14ac:dyDescent="0.2">
      <c r="A6" s="12"/>
      <c r="B6" s="4" t="s">
        <v>11</v>
      </c>
      <c r="C6" s="21">
        <f>SUM(C7:C16)</f>
        <v>0</v>
      </c>
      <c r="D6" s="21">
        <f>SUM(D7:D16)</f>
        <v>2069.2999999999997</v>
      </c>
      <c r="E6" s="25">
        <f>SUM(E7:E16)</f>
        <v>56.900000000000006</v>
      </c>
      <c r="F6" s="25">
        <v>0</v>
      </c>
      <c r="G6" s="21">
        <f t="shared" si="0"/>
        <v>2.7497221282559323</v>
      </c>
      <c r="H6" s="49"/>
      <c r="I6" s="46"/>
    </row>
    <row r="7" spans="1:10" s="11" customFormat="1" ht="12.75" x14ac:dyDescent="0.2">
      <c r="A7" s="8" t="s">
        <v>12</v>
      </c>
      <c r="B7" s="9" t="s">
        <v>13</v>
      </c>
      <c r="C7" s="22">
        <v>0</v>
      </c>
      <c r="D7" s="22">
        <v>0</v>
      </c>
      <c r="E7" s="163">
        <v>0</v>
      </c>
      <c r="F7" s="25">
        <v>0</v>
      </c>
      <c r="G7" s="22">
        <v>0</v>
      </c>
      <c r="H7" s="47"/>
      <c r="I7" s="48"/>
    </row>
    <row r="8" spans="1:10" s="11" customFormat="1" ht="12.75" x14ac:dyDescent="0.2">
      <c r="A8" s="8" t="s">
        <v>14</v>
      </c>
      <c r="B8" s="18" t="s">
        <v>15</v>
      </c>
      <c r="C8" s="22">
        <v>0</v>
      </c>
      <c r="D8" s="22">
        <v>84</v>
      </c>
      <c r="E8" s="163">
        <v>0</v>
      </c>
      <c r="F8" s="25">
        <v>0</v>
      </c>
      <c r="G8" s="22">
        <f t="shared" si="0"/>
        <v>0</v>
      </c>
      <c r="H8" s="47"/>
      <c r="I8" s="48"/>
    </row>
    <row r="9" spans="1:10" s="11" customFormat="1" ht="12.75" x14ac:dyDescent="0.2">
      <c r="A9" s="8" t="s">
        <v>16</v>
      </c>
      <c r="B9" s="18" t="s">
        <v>17</v>
      </c>
      <c r="C9" s="22">
        <v>0</v>
      </c>
      <c r="D9" s="22">
        <v>315</v>
      </c>
      <c r="E9" s="163">
        <v>3.3</v>
      </c>
      <c r="F9" s="25">
        <v>0</v>
      </c>
      <c r="G9" s="22">
        <f t="shared" si="0"/>
        <v>1.0476190476190477</v>
      </c>
      <c r="H9" s="47"/>
      <c r="I9" s="48"/>
    </row>
    <row r="10" spans="1:10" s="11" customFormat="1" ht="12.75" x14ac:dyDescent="0.2">
      <c r="A10" s="8" t="s">
        <v>18</v>
      </c>
      <c r="B10" s="18" t="s">
        <v>19</v>
      </c>
      <c r="C10" s="22">
        <v>0</v>
      </c>
      <c r="D10" s="22">
        <v>157.5</v>
      </c>
      <c r="E10" s="163">
        <v>0</v>
      </c>
      <c r="F10" s="25">
        <v>0</v>
      </c>
      <c r="G10" s="22">
        <f t="shared" si="0"/>
        <v>0</v>
      </c>
      <c r="H10" s="47"/>
      <c r="I10" s="48"/>
    </row>
    <row r="11" spans="1:10" s="11" customFormat="1" ht="12.75" x14ac:dyDescent="0.2">
      <c r="A11" s="8" t="s">
        <v>20</v>
      </c>
      <c r="B11" s="18" t="s">
        <v>21</v>
      </c>
      <c r="C11" s="22">
        <v>0</v>
      </c>
      <c r="D11" s="22">
        <v>69.3</v>
      </c>
      <c r="E11" s="163">
        <v>0</v>
      </c>
      <c r="F11" s="25">
        <v>0</v>
      </c>
      <c r="G11" s="22">
        <f t="shared" si="0"/>
        <v>0</v>
      </c>
      <c r="H11" s="47"/>
      <c r="I11" s="48"/>
    </row>
    <row r="12" spans="1:10" s="11" customFormat="1" ht="12.75" x14ac:dyDescent="0.2">
      <c r="A12" s="8" t="s">
        <v>22</v>
      </c>
      <c r="B12" s="18" t="s">
        <v>23</v>
      </c>
      <c r="C12" s="22">
        <v>0</v>
      </c>
      <c r="D12" s="22">
        <v>69.3</v>
      </c>
      <c r="E12" s="163">
        <v>0.7</v>
      </c>
      <c r="F12" s="25">
        <v>0</v>
      </c>
      <c r="G12" s="22">
        <f t="shared" si="0"/>
        <v>1.0101010101010099</v>
      </c>
      <c r="H12" s="47"/>
      <c r="I12" s="48"/>
    </row>
    <row r="13" spans="1:10" s="11" customFormat="1" ht="12.75" x14ac:dyDescent="0.2">
      <c r="A13" s="8" t="s">
        <v>24</v>
      </c>
      <c r="B13" s="18" t="s">
        <v>25</v>
      </c>
      <c r="C13" s="22">
        <v>0</v>
      </c>
      <c r="D13" s="22">
        <v>421</v>
      </c>
      <c r="E13" s="163">
        <v>17.7</v>
      </c>
      <c r="F13" s="25">
        <v>0</v>
      </c>
      <c r="G13" s="22">
        <f t="shared" si="0"/>
        <v>4.2042755344418055</v>
      </c>
      <c r="H13" s="47"/>
      <c r="I13" s="48"/>
    </row>
    <row r="14" spans="1:10" s="11" customFormat="1" ht="12.75" x14ac:dyDescent="0.2">
      <c r="A14" s="8" t="s">
        <v>26</v>
      </c>
      <c r="B14" s="18" t="s">
        <v>27</v>
      </c>
      <c r="C14" s="22">
        <v>0</v>
      </c>
      <c r="D14" s="22">
        <v>635</v>
      </c>
      <c r="E14" s="163">
        <v>35.200000000000003</v>
      </c>
      <c r="F14" s="25">
        <v>0</v>
      </c>
      <c r="G14" s="22">
        <f t="shared" si="0"/>
        <v>5.5433070866141732</v>
      </c>
      <c r="H14" s="47"/>
      <c r="I14" s="48"/>
    </row>
    <row r="15" spans="1:10" s="11" customFormat="1" ht="12.75" x14ac:dyDescent="0.2">
      <c r="A15" s="8" t="s">
        <v>28</v>
      </c>
      <c r="B15" s="18" t="s">
        <v>29</v>
      </c>
      <c r="C15" s="22">
        <v>0</v>
      </c>
      <c r="D15" s="22">
        <v>294</v>
      </c>
      <c r="E15" s="163">
        <v>0</v>
      </c>
      <c r="F15" s="25">
        <v>0</v>
      </c>
      <c r="G15" s="22">
        <f t="shared" si="0"/>
        <v>0</v>
      </c>
      <c r="H15" s="47"/>
      <c r="I15" s="48"/>
    </row>
    <row r="16" spans="1:10" s="11" customFormat="1" ht="12.75" x14ac:dyDescent="0.2">
      <c r="A16" s="8" t="s">
        <v>30</v>
      </c>
      <c r="B16" s="18" t="s">
        <v>31</v>
      </c>
      <c r="C16" s="22">
        <v>0</v>
      </c>
      <c r="D16" s="22">
        <v>24.2</v>
      </c>
      <c r="E16" s="163">
        <v>0</v>
      </c>
      <c r="F16" s="25">
        <v>0</v>
      </c>
      <c r="G16" s="22">
        <f t="shared" si="0"/>
        <v>0</v>
      </c>
      <c r="H16" s="47"/>
      <c r="I16" s="48"/>
    </row>
    <row r="17" spans="1:9" s="7" customFormat="1" ht="12" x14ac:dyDescent="0.2">
      <c r="A17" s="12"/>
      <c r="B17" s="13" t="s">
        <v>7</v>
      </c>
      <c r="C17" s="21">
        <f>C4+C5+C7+C8+C9+C10+C11+C12+C13+C14+C15+C16</f>
        <v>0</v>
      </c>
      <c r="D17" s="21">
        <f>D4+D5+D7+D8+D9+D10+D11+D12+D13+D14+D15+D16</f>
        <v>5337.4000000000005</v>
      </c>
      <c r="E17" s="25">
        <f>E4+E5+E7+E8+E9+E10+E11+E12+E13+E14+E15+E16</f>
        <v>199.2</v>
      </c>
      <c r="F17" s="25">
        <v>0</v>
      </c>
      <c r="G17" s="21">
        <f t="shared" si="0"/>
        <v>3.7321542323977961</v>
      </c>
      <c r="H17" s="49"/>
      <c r="I17" s="46"/>
    </row>
    <row r="18" spans="1:9" x14ac:dyDescent="0.25">
      <c r="D18" s="16"/>
    </row>
  </sheetData>
  <mergeCells count="1">
    <mergeCell ref="A1:G1"/>
  </mergeCells>
  <phoneticPr fontId="26" type="noConversion"/>
  <pageMargins left="0.7" right="0.7" top="0.75" bottom="0.75" header="0.3" footer="0.3"/>
  <pageSetup paperSize="9" scale="82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topLeftCell="A4" workbookViewId="0">
      <selection activeCell="I25" sqref="I25"/>
    </sheetView>
  </sheetViews>
  <sheetFormatPr defaultRowHeight="15" x14ac:dyDescent="0.25"/>
  <cols>
    <col min="1" max="1" width="4.42578125" style="136" customWidth="1"/>
    <col min="2" max="2" width="24.5703125" style="117" customWidth="1"/>
    <col min="3" max="3" width="17.7109375" style="139" customWidth="1"/>
    <col min="4" max="4" width="13.7109375" style="139" customWidth="1"/>
    <col min="5" max="5" width="12.85546875" style="140" customWidth="1"/>
    <col min="6" max="7" width="11.7109375" style="140" customWidth="1"/>
    <col min="8" max="16384" width="9.140625" style="117"/>
  </cols>
  <sheetData>
    <row r="1" spans="1:11" ht="69.75" customHeight="1" x14ac:dyDescent="0.25">
      <c r="A1" s="204" t="s">
        <v>86</v>
      </c>
      <c r="B1" s="205"/>
      <c r="C1" s="205"/>
      <c r="D1" s="205"/>
      <c r="E1" s="205"/>
      <c r="F1" s="205"/>
      <c r="G1" s="205"/>
      <c r="H1" s="116"/>
      <c r="I1" s="116"/>
      <c r="J1" s="116"/>
    </row>
    <row r="2" spans="1:11" ht="126" x14ac:dyDescent="0.25">
      <c r="A2" s="176" t="s">
        <v>0</v>
      </c>
      <c r="B2" s="176" t="s">
        <v>1</v>
      </c>
      <c r="C2" s="176" t="s">
        <v>78</v>
      </c>
      <c r="D2" s="176" t="s">
        <v>81</v>
      </c>
      <c r="E2" s="176" t="s">
        <v>56</v>
      </c>
      <c r="F2" s="176" t="s">
        <v>54</v>
      </c>
      <c r="G2" s="176" t="s">
        <v>3</v>
      </c>
      <c r="H2" s="116"/>
      <c r="I2" s="116"/>
      <c r="J2" s="116"/>
    </row>
    <row r="3" spans="1:11" s="124" customFormat="1" ht="15.75" x14ac:dyDescent="0.2">
      <c r="A3" s="171"/>
      <c r="B3" s="177" t="s">
        <v>4</v>
      </c>
      <c r="C3" s="164">
        <f>C4+C5</f>
        <v>15118.2</v>
      </c>
      <c r="D3" s="164">
        <f>D4+D5</f>
        <v>14326.6</v>
      </c>
      <c r="E3" s="164">
        <f>E4+E5</f>
        <v>14326.6</v>
      </c>
      <c r="F3" s="171">
        <f t="shared" ref="F3:F17" si="0">E3/C3*100</f>
        <v>94.763926922517228</v>
      </c>
      <c r="G3" s="170">
        <f>E3/D3*100</f>
        <v>100</v>
      </c>
    </row>
    <row r="4" spans="1:11" s="130" customFormat="1" ht="31.5" x14ac:dyDescent="0.2">
      <c r="A4" s="178" t="s">
        <v>5</v>
      </c>
      <c r="B4" s="179" t="s">
        <v>6</v>
      </c>
      <c r="C4" s="170">
        <v>11311.7</v>
      </c>
      <c r="D4" s="172">
        <v>11311.7</v>
      </c>
      <c r="E4" s="172">
        <v>11311.7</v>
      </c>
      <c r="F4" s="170">
        <f t="shared" si="0"/>
        <v>100</v>
      </c>
      <c r="G4" s="170">
        <f>E4/D4*100</f>
        <v>100</v>
      </c>
    </row>
    <row r="5" spans="1:11" s="130" customFormat="1" ht="31.5" x14ac:dyDescent="0.2">
      <c r="A5" s="178" t="s">
        <v>9</v>
      </c>
      <c r="B5" s="179" t="s">
        <v>10</v>
      </c>
      <c r="C5" s="170">
        <v>3806.5</v>
      </c>
      <c r="D5" s="172">
        <v>3014.9</v>
      </c>
      <c r="E5" s="172">
        <v>3014.9</v>
      </c>
      <c r="F5" s="170">
        <f t="shared" si="0"/>
        <v>79.203993169578354</v>
      </c>
      <c r="G5" s="170">
        <f>E5/D5*100</f>
        <v>100</v>
      </c>
    </row>
    <row r="6" spans="1:11" s="124" customFormat="1" ht="31.5" x14ac:dyDescent="0.2">
      <c r="A6" s="180"/>
      <c r="B6" s="177" t="s">
        <v>11</v>
      </c>
      <c r="C6" s="168">
        <f>SUM(C7:C16)</f>
        <v>31881.8</v>
      </c>
      <c r="D6" s="168">
        <f>SUM(D7:D16)</f>
        <v>31314.300000000003</v>
      </c>
      <c r="E6" s="168">
        <f>SUM(E7:E16)</f>
        <v>31314.300000000003</v>
      </c>
      <c r="F6" s="168">
        <f t="shared" si="0"/>
        <v>98.219987579120385</v>
      </c>
      <c r="G6" s="170">
        <f>E6/D6*100</f>
        <v>100</v>
      </c>
      <c r="K6" s="183"/>
    </row>
    <row r="7" spans="1:11" s="130" customFormat="1" ht="15.75" x14ac:dyDescent="0.2">
      <c r="A7" s="178" t="s">
        <v>12</v>
      </c>
      <c r="B7" s="179" t="s">
        <v>13</v>
      </c>
      <c r="C7" s="170">
        <v>1676.2</v>
      </c>
      <c r="D7" s="172">
        <v>1623.6</v>
      </c>
      <c r="E7" s="172">
        <v>1623.6</v>
      </c>
      <c r="F7" s="170">
        <f t="shared" si="0"/>
        <v>96.861949648013351</v>
      </c>
      <c r="G7" s="170">
        <f t="shared" ref="G7:G17" si="1">E7/D7*100</f>
        <v>100</v>
      </c>
    </row>
    <row r="8" spans="1:11" s="130" customFormat="1" ht="31.5" x14ac:dyDescent="0.2">
      <c r="A8" s="178" t="s">
        <v>14</v>
      </c>
      <c r="B8" s="181" t="s">
        <v>15</v>
      </c>
      <c r="C8" s="170">
        <v>1642.9</v>
      </c>
      <c r="D8" s="172">
        <v>2032.2</v>
      </c>
      <c r="E8" s="172">
        <v>2032.2</v>
      </c>
      <c r="F8" s="170">
        <f t="shared" si="0"/>
        <v>123.69590358512386</v>
      </c>
      <c r="G8" s="170">
        <f t="shared" si="1"/>
        <v>100</v>
      </c>
    </row>
    <row r="9" spans="1:11" s="130" customFormat="1" ht="15.75" x14ac:dyDescent="0.2">
      <c r="A9" s="178" t="s">
        <v>16</v>
      </c>
      <c r="B9" s="181" t="s">
        <v>17</v>
      </c>
      <c r="C9" s="170">
        <v>4103.2</v>
      </c>
      <c r="D9" s="172">
        <v>3713.9</v>
      </c>
      <c r="E9" s="172">
        <v>3713.9</v>
      </c>
      <c r="F9" s="170">
        <f t="shared" si="0"/>
        <v>90.5122830961201</v>
      </c>
      <c r="G9" s="170">
        <f t="shared" si="1"/>
        <v>100</v>
      </c>
    </row>
    <row r="10" spans="1:11" s="130" customFormat="1" ht="15.75" x14ac:dyDescent="0.2">
      <c r="A10" s="178" t="s">
        <v>18</v>
      </c>
      <c r="B10" s="181" t="s">
        <v>19</v>
      </c>
      <c r="C10" s="170">
        <v>3177.1</v>
      </c>
      <c r="D10" s="172">
        <v>3158.4</v>
      </c>
      <c r="E10" s="172">
        <v>3158.4</v>
      </c>
      <c r="F10" s="170">
        <f t="shared" si="0"/>
        <v>99.411412923735483</v>
      </c>
      <c r="G10" s="170">
        <f t="shared" si="1"/>
        <v>100</v>
      </c>
    </row>
    <row r="11" spans="1:11" s="130" customFormat="1" ht="31.5" x14ac:dyDescent="0.2">
      <c r="A11" s="178" t="s">
        <v>20</v>
      </c>
      <c r="B11" s="181" t="s">
        <v>21</v>
      </c>
      <c r="C11" s="170">
        <v>5759.7</v>
      </c>
      <c r="D11" s="172">
        <v>5263.5</v>
      </c>
      <c r="E11" s="172">
        <v>5263.5</v>
      </c>
      <c r="F11" s="170">
        <f t="shared" si="0"/>
        <v>91.384967967081622</v>
      </c>
      <c r="G11" s="170">
        <f t="shared" si="1"/>
        <v>100</v>
      </c>
    </row>
    <row r="12" spans="1:11" s="130" customFormat="1" ht="15.75" x14ac:dyDescent="0.2">
      <c r="A12" s="178" t="s">
        <v>22</v>
      </c>
      <c r="B12" s="181" t="s">
        <v>23</v>
      </c>
      <c r="C12" s="170">
        <v>1391.6</v>
      </c>
      <c r="D12" s="172">
        <v>1391.6</v>
      </c>
      <c r="E12" s="172">
        <v>1391.6</v>
      </c>
      <c r="F12" s="170">
        <f t="shared" si="0"/>
        <v>100</v>
      </c>
      <c r="G12" s="170">
        <f t="shared" si="1"/>
        <v>100</v>
      </c>
    </row>
    <row r="13" spans="1:11" s="130" customFormat="1" ht="15.75" x14ac:dyDescent="0.2">
      <c r="A13" s="178" t="s">
        <v>24</v>
      </c>
      <c r="B13" s="181" t="s">
        <v>25</v>
      </c>
      <c r="C13" s="170">
        <v>4004.7</v>
      </c>
      <c r="D13" s="172">
        <v>4004.7</v>
      </c>
      <c r="E13" s="172">
        <v>4004.7</v>
      </c>
      <c r="F13" s="170">
        <f t="shared" si="0"/>
        <v>100</v>
      </c>
      <c r="G13" s="170">
        <f t="shared" si="1"/>
        <v>100</v>
      </c>
    </row>
    <row r="14" spans="1:11" s="130" customFormat="1" ht="15.75" x14ac:dyDescent="0.2">
      <c r="A14" s="178" t="s">
        <v>26</v>
      </c>
      <c r="B14" s="181" t="s">
        <v>27</v>
      </c>
      <c r="C14" s="170">
        <v>1975.2</v>
      </c>
      <c r="D14" s="172">
        <v>1975.2</v>
      </c>
      <c r="E14" s="172">
        <v>1975.2</v>
      </c>
      <c r="F14" s="170">
        <f t="shared" si="0"/>
        <v>100</v>
      </c>
      <c r="G14" s="170">
        <f t="shared" si="1"/>
        <v>100</v>
      </c>
    </row>
    <row r="15" spans="1:11" s="130" customFormat="1" ht="31.5" x14ac:dyDescent="0.2">
      <c r="A15" s="178" t="s">
        <v>28</v>
      </c>
      <c r="B15" s="181" t="s">
        <v>29</v>
      </c>
      <c r="C15" s="170">
        <v>4101.5</v>
      </c>
      <c r="D15" s="172">
        <v>4101.5</v>
      </c>
      <c r="E15" s="172">
        <v>4101.5</v>
      </c>
      <c r="F15" s="170">
        <f t="shared" si="0"/>
        <v>100</v>
      </c>
      <c r="G15" s="170">
        <f t="shared" si="1"/>
        <v>100</v>
      </c>
    </row>
    <row r="16" spans="1:11" s="130" customFormat="1" ht="15.75" x14ac:dyDescent="0.2">
      <c r="A16" s="178" t="s">
        <v>30</v>
      </c>
      <c r="B16" s="181" t="s">
        <v>31</v>
      </c>
      <c r="C16" s="170">
        <v>4049.7</v>
      </c>
      <c r="D16" s="172">
        <v>4049.7</v>
      </c>
      <c r="E16" s="172">
        <v>4049.7</v>
      </c>
      <c r="F16" s="170">
        <f t="shared" si="0"/>
        <v>100</v>
      </c>
      <c r="G16" s="170">
        <f t="shared" si="1"/>
        <v>100</v>
      </c>
    </row>
    <row r="17" spans="1:7" s="124" customFormat="1" ht="15" customHeight="1" x14ac:dyDescent="0.2">
      <c r="A17" s="180"/>
      <c r="B17" s="182" t="s">
        <v>7</v>
      </c>
      <c r="C17" s="168">
        <f>C4+C5+C7+C8+C9+C10+C11+C12+C13+C14+C15+C16</f>
        <v>46999.999999999993</v>
      </c>
      <c r="D17" s="168">
        <f>D4+D5+D7+D8+D9+D10+D11+D12+D13+D14+D15+D16</f>
        <v>45640.899999999994</v>
      </c>
      <c r="E17" s="168">
        <f>E4+E5+E7+E8+E9+E10+E11+E12+E13+E14+E15+E16</f>
        <v>45640.899999999994</v>
      </c>
      <c r="F17" s="168">
        <f t="shared" si="0"/>
        <v>97.10829787234043</v>
      </c>
      <c r="G17" s="170">
        <f t="shared" si="1"/>
        <v>100</v>
      </c>
    </row>
    <row r="18" spans="1:7" x14ac:dyDescent="0.25">
      <c r="D18" s="137"/>
    </row>
    <row r="19" spans="1:7" x14ac:dyDescent="0.25">
      <c r="C19" s="184"/>
      <c r="D19" s="184"/>
      <c r="E19" s="184"/>
      <c r="F19" s="184"/>
      <c r="G19" s="185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tabSelected="1" view="pageBreakPreview" zoomScaleNormal="100" zoomScaleSheetLayoutView="100" workbookViewId="0">
      <selection activeCell="J25" sqref="J25"/>
    </sheetView>
  </sheetViews>
  <sheetFormatPr defaultRowHeight="15" x14ac:dyDescent="0.2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6.5703125" style="17" customWidth="1"/>
    <col min="7" max="7" width="11.7109375" style="17" customWidth="1"/>
  </cols>
  <sheetData>
    <row r="1" spans="1:10" ht="37.5" customHeight="1" x14ac:dyDescent="0.25">
      <c r="A1" s="189" t="s">
        <v>83</v>
      </c>
      <c r="B1" s="190"/>
      <c r="C1" s="190"/>
      <c r="D1" s="190"/>
      <c r="E1" s="190"/>
      <c r="F1" s="190"/>
      <c r="G1" s="190"/>
      <c r="H1" s="1"/>
      <c r="I1" s="1"/>
      <c r="J1" s="1"/>
    </row>
    <row r="2" spans="1:10" ht="48" x14ac:dyDescent="0.25">
      <c r="A2" s="2" t="s">
        <v>0</v>
      </c>
      <c r="B2" s="2" t="s">
        <v>1</v>
      </c>
      <c r="C2" s="2" t="s">
        <v>78</v>
      </c>
      <c r="D2" s="2" t="s">
        <v>77</v>
      </c>
      <c r="E2" s="2" t="s">
        <v>56</v>
      </c>
      <c r="F2" s="2" t="s">
        <v>2</v>
      </c>
      <c r="G2" s="2" t="s">
        <v>3</v>
      </c>
      <c r="H2" s="1"/>
      <c r="I2" s="1"/>
      <c r="J2" s="1"/>
    </row>
    <row r="3" spans="1:10" s="7" customFormat="1" ht="12" x14ac:dyDescent="0.2">
      <c r="A3" s="3"/>
      <c r="B3" s="4" t="s">
        <v>4</v>
      </c>
      <c r="C3" s="162">
        <f>C4+C5</f>
        <v>0</v>
      </c>
      <c r="D3" s="162">
        <f>D4+D5</f>
        <v>0</v>
      </c>
      <c r="E3" s="37">
        <f>E4+E5</f>
        <v>0</v>
      </c>
      <c r="F3" s="25">
        <v>0</v>
      </c>
      <c r="G3" s="21">
        <v>0</v>
      </c>
      <c r="H3" s="45"/>
      <c r="I3" s="46"/>
    </row>
    <row r="4" spans="1:10" s="11" customFormat="1" ht="12.75" x14ac:dyDescent="0.2">
      <c r="A4" s="8" t="s">
        <v>5</v>
      </c>
      <c r="B4" s="9" t="s">
        <v>6</v>
      </c>
      <c r="C4" s="22">
        <v>0</v>
      </c>
      <c r="D4" s="22">
        <v>0</v>
      </c>
      <c r="E4" s="163">
        <v>0</v>
      </c>
      <c r="F4" s="25">
        <v>0</v>
      </c>
      <c r="G4" s="22">
        <v>0</v>
      </c>
      <c r="H4" s="47"/>
      <c r="I4" s="48"/>
    </row>
    <row r="5" spans="1:10" s="11" customFormat="1" ht="12.75" x14ac:dyDescent="0.2">
      <c r="A5" s="8" t="s">
        <v>9</v>
      </c>
      <c r="B5" s="9" t="s">
        <v>10</v>
      </c>
      <c r="C5" s="22">
        <v>0</v>
      </c>
      <c r="D5" s="22">
        <v>0</v>
      </c>
      <c r="E5" s="163">
        <v>0</v>
      </c>
      <c r="F5" s="25">
        <v>0</v>
      </c>
      <c r="G5" s="22">
        <v>0</v>
      </c>
      <c r="H5" s="47"/>
      <c r="I5" s="48"/>
    </row>
    <row r="6" spans="1:10" s="7" customFormat="1" ht="12" x14ac:dyDescent="0.2">
      <c r="A6" s="12"/>
      <c r="B6" s="4" t="s">
        <v>11</v>
      </c>
      <c r="C6" s="21">
        <f>SUM(C7:C16)</f>
        <v>0</v>
      </c>
      <c r="D6" s="21">
        <f>SUM(D7:D16)</f>
        <v>0</v>
      </c>
      <c r="E6" s="25">
        <f>SUM(E7:E16)</f>
        <v>0</v>
      </c>
      <c r="F6" s="25">
        <v>0</v>
      </c>
      <c r="G6" s="22">
        <v>0</v>
      </c>
      <c r="H6" s="49"/>
      <c r="I6" s="46"/>
    </row>
    <row r="7" spans="1:10" s="11" customFormat="1" ht="12.75" x14ac:dyDescent="0.2">
      <c r="A7" s="8" t="s">
        <v>12</v>
      </c>
      <c r="B7" s="9" t="s">
        <v>13</v>
      </c>
      <c r="C7" s="22">
        <v>0</v>
      </c>
      <c r="D7" s="22">
        <v>0</v>
      </c>
      <c r="E7" s="163">
        <v>0</v>
      </c>
      <c r="F7" s="25">
        <v>0</v>
      </c>
      <c r="G7" s="22">
        <v>0</v>
      </c>
      <c r="H7" s="47"/>
      <c r="I7" s="48"/>
    </row>
    <row r="8" spans="1:10" s="11" customFormat="1" ht="12.75" x14ac:dyDescent="0.2">
      <c r="A8" s="8" t="s">
        <v>14</v>
      </c>
      <c r="B8" s="18" t="s">
        <v>15</v>
      </c>
      <c r="C8" s="22">
        <v>0</v>
      </c>
      <c r="D8" s="22">
        <v>0</v>
      </c>
      <c r="E8" s="163">
        <v>0</v>
      </c>
      <c r="F8" s="25">
        <v>0</v>
      </c>
      <c r="G8" s="22">
        <v>0</v>
      </c>
      <c r="H8" s="47"/>
      <c r="I8" s="48"/>
    </row>
    <row r="9" spans="1:10" s="11" customFormat="1" ht="12.75" x14ac:dyDescent="0.2">
      <c r="A9" s="8" t="s">
        <v>16</v>
      </c>
      <c r="B9" s="18" t="s">
        <v>17</v>
      </c>
      <c r="C9" s="22">
        <v>0</v>
      </c>
      <c r="D9" s="22">
        <v>0</v>
      </c>
      <c r="E9" s="163">
        <v>0</v>
      </c>
      <c r="F9" s="25">
        <v>0</v>
      </c>
      <c r="G9" s="22">
        <v>0</v>
      </c>
      <c r="H9" s="47"/>
      <c r="I9" s="48"/>
    </row>
    <row r="10" spans="1:10" s="11" customFormat="1" ht="12.75" x14ac:dyDescent="0.2">
      <c r="A10" s="8" t="s">
        <v>18</v>
      </c>
      <c r="B10" s="18" t="s">
        <v>19</v>
      </c>
      <c r="C10" s="22">
        <v>0</v>
      </c>
      <c r="D10" s="22">
        <v>0</v>
      </c>
      <c r="E10" s="163">
        <v>0</v>
      </c>
      <c r="F10" s="25">
        <v>0</v>
      </c>
      <c r="G10" s="22">
        <v>0</v>
      </c>
      <c r="H10" s="47"/>
      <c r="I10" s="48"/>
    </row>
    <row r="11" spans="1:10" s="11" customFormat="1" ht="12.75" x14ac:dyDescent="0.2">
      <c r="A11" s="8" t="s">
        <v>20</v>
      </c>
      <c r="B11" s="18" t="s">
        <v>21</v>
      </c>
      <c r="C11" s="22">
        <v>0</v>
      </c>
      <c r="D11" s="22">
        <v>0</v>
      </c>
      <c r="E11" s="163">
        <v>0</v>
      </c>
      <c r="F11" s="25">
        <v>0</v>
      </c>
      <c r="G11" s="22">
        <v>0</v>
      </c>
      <c r="H11" s="47"/>
      <c r="I11" s="48"/>
    </row>
    <row r="12" spans="1:10" s="11" customFormat="1" ht="12.75" x14ac:dyDescent="0.2">
      <c r="A12" s="8" t="s">
        <v>22</v>
      </c>
      <c r="B12" s="18" t="s">
        <v>23</v>
      </c>
      <c r="C12" s="22">
        <v>0</v>
      </c>
      <c r="D12" s="22">
        <v>0</v>
      </c>
      <c r="E12" s="163">
        <v>0</v>
      </c>
      <c r="F12" s="25">
        <v>0</v>
      </c>
      <c r="G12" s="22">
        <v>0</v>
      </c>
      <c r="H12" s="47"/>
      <c r="I12" s="48"/>
    </row>
    <row r="13" spans="1:10" s="11" customFormat="1" ht="12.75" x14ac:dyDescent="0.2">
      <c r="A13" s="8" t="s">
        <v>24</v>
      </c>
      <c r="B13" s="18" t="s">
        <v>25</v>
      </c>
      <c r="C13" s="22">
        <v>0</v>
      </c>
      <c r="D13" s="22">
        <v>0</v>
      </c>
      <c r="E13" s="163">
        <v>0</v>
      </c>
      <c r="F13" s="25">
        <v>0</v>
      </c>
      <c r="G13" s="22">
        <v>0</v>
      </c>
      <c r="H13" s="47"/>
      <c r="I13" s="48"/>
    </row>
    <row r="14" spans="1:10" s="11" customFormat="1" ht="12.75" x14ac:dyDescent="0.2">
      <c r="A14" s="8" t="s">
        <v>26</v>
      </c>
      <c r="B14" s="18" t="s">
        <v>27</v>
      </c>
      <c r="C14" s="22">
        <v>0</v>
      </c>
      <c r="D14" s="22">
        <v>0</v>
      </c>
      <c r="E14" s="163">
        <v>0</v>
      </c>
      <c r="F14" s="25">
        <v>0</v>
      </c>
      <c r="G14" s="22">
        <v>0</v>
      </c>
      <c r="H14" s="47"/>
      <c r="I14" s="48"/>
    </row>
    <row r="15" spans="1:10" s="11" customFormat="1" ht="12.75" x14ac:dyDescent="0.2">
      <c r="A15" s="8" t="s">
        <v>28</v>
      </c>
      <c r="B15" s="18" t="s">
        <v>29</v>
      </c>
      <c r="C15" s="22">
        <v>0</v>
      </c>
      <c r="D15" s="22">
        <v>0</v>
      </c>
      <c r="E15" s="163">
        <v>0</v>
      </c>
      <c r="F15" s="25">
        <v>0</v>
      </c>
      <c r="G15" s="22">
        <v>0</v>
      </c>
      <c r="H15" s="47"/>
      <c r="I15" s="48"/>
    </row>
    <row r="16" spans="1:10" s="11" customFormat="1" ht="12.75" x14ac:dyDescent="0.2">
      <c r="A16" s="8" t="s">
        <v>30</v>
      </c>
      <c r="B16" s="18" t="s">
        <v>31</v>
      </c>
      <c r="C16" s="22">
        <v>0</v>
      </c>
      <c r="D16" s="22">
        <v>0</v>
      </c>
      <c r="E16" s="163">
        <v>0</v>
      </c>
      <c r="F16" s="25">
        <v>0</v>
      </c>
      <c r="G16" s="22">
        <v>0</v>
      </c>
      <c r="H16" s="47"/>
      <c r="I16" s="48"/>
    </row>
    <row r="17" spans="1:9" s="7" customFormat="1" ht="12" x14ac:dyDescent="0.2">
      <c r="A17" s="12"/>
      <c r="B17" s="13" t="s">
        <v>7</v>
      </c>
      <c r="C17" s="21">
        <f>C4+C5+C7+C8+C9+C10+C11+C12+C13+C14+C15+C16</f>
        <v>0</v>
      </c>
      <c r="D17" s="21">
        <f>D4+D5+D7+D8+D9+D10+D11+D12+D13+D14+D15+D16</f>
        <v>0</v>
      </c>
      <c r="E17" s="25">
        <f>E4+E5+E7+E8+E9+E10+E11+E12+E13+E14+E15+E16</f>
        <v>0</v>
      </c>
      <c r="F17" s="25">
        <v>0</v>
      </c>
      <c r="G17" s="21">
        <v>0</v>
      </c>
      <c r="H17" s="49"/>
      <c r="I17" s="46"/>
    </row>
    <row r="18" spans="1:9" x14ac:dyDescent="0.25">
      <c r="D18" s="16"/>
    </row>
  </sheetData>
  <mergeCells count="1">
    <mergeCell ref="A1:G1"/>
  </mergeCells>
  <pageMargins left="0.7" right="0.7" top="0.75" bottom="0.75" header="0.3" footer="0.3"/>
  <pageSetup paperSize="9" scale="8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workbookViewId="0">
      <selection activeCell="H25" sqref="H25"/>
    </sheetView>
  </sheetViews>
  <sheetFormatPr defaultRowHeight="15" x14ac:dyDescent="0.25"/>
  <cols>
    <col min="1" max="1" width="4.42578125" style="136" customWidth="1"/>
    <col min="2" max="2" width="24.5703125" style="117" customWidth="1"/>
    <col min="3" max="3" width="17.7109375" style="139" customWidth="1"/>
    <col min="4" max="4" width="17.85546875" style="139" customWidth="1"/>
    <col min="5" max="5" width="12.85546875" style="140" customWidth="1"/>
    <col min="6" max="6" width="13.28515625" style="140" customWidth="1"/>
    <col min="7" max="7" width="11.7109375" style="140" customWidth="1"/>
    <col min="8" max="16384" width="9.140625" style="117"/>
  </cols>
  <sheetData>
    <row r="1" spans="1:10" ht="36.75" customHeight="1" x14ac:dyDescent="0.25">
      <c r="A1" s="186" t="s">
        <v>58</v>
      </c>
      <c r="B1" s="188"/>
      <c r="C1" s="188"/>
      <c r="D1" s="188"/>
      <c r="E1" s="188"/>
      <c r="F1" s="188"/>
      <c r="G1" s="188"/>
      <c r="H1" s="116"/>
      <c r="I1" s="116"/>
      <c r="J1" s="116"/>
    </row>
    <row r="2" spans="1:10" ht="48" x14ac:dyDescent="0.25">
      <c r="A2" s="150" t="s">
        <v>0</v>
      </c>
      <c r="B2" s="151" t="s">
        <v>1</v>
      </c>
      <c r="C2" s="151" t="s">
        <v>78</v>
      </c>
      <c r="D2" s="151" t="s">
        <v>77</v>
      </c>
      <c r="E2" s="151" t="s">
        <v>56</v>
      </c>
      <c r="F2" s="151" t="s">
        <v>2</v>
      </c>
      <c r="G2" s="151" t="s">
        <v>3</v>
      </c>
      <c r="H2" s="116"/>
      <c r="I2" s="116"/>
      <c r="J2" s="116"/>
    </row>
    <row r="3" spans="1:10" s="124" customFormat="1" ht="12.75" x14ac:dyDescent="0.2">
      <c r="A3" s="120"/>
      <c r="B3" s="121" t="s">
        <v>4</v>
      </c>
      <c r="C3" s="20">
        <f>C4+C5</f>
        <v>119167.6</v>
      </c>
      <c r="D3" s="20">
        <f>D4+D5</f>
        <v>151743.40000000002</v>
      </c>
      <c r="E3" s="20">
        <f>E4+E5</f>
        <v>150541.79999999999</v>
      </c>
      <c r="F3" s="21">
        <f t="shared" ref="F3:F17" si="0">E3/C3*100</f>
        <v>126.32779379630033</v>
      </c>
      <c r="G3" s="21">
        <f t="shared" ref="G3:G17" si="1">E3/D3*100</f>
        <v>99.208136894256995</v>
      </c>
    </row>
    <row r="4" spans="1:10" s="130" customFormat="1" ht="13.5" thickBot="1" x14ac:dyDescent="0.25">
      <c r="A4" s="125" t="s">
        <v>5</v>
      </c>
      <c r="B4" s="126" t="s">
        <v>6</v>
      </c>
      <c r="C4" s="115">
        <v>70356.2</v>
      </c>
      <c r="D4" s="30">
        <v>89210.1</v>
      </c>
      <c r="E4" s="152">
        <v>88975.6</v>
      </c>
      <c r="F4" s="22">
        <f t="shared" si="0"/>
        <v>126.46447647826349</v>
      </c>
      <c r="G4" s="22">
        <f t="shared" si="1"/>
        <v>99.73713738691022</v>
      </c>
    </row>
    <row r="5" spans="1:10" s="130" customFormat="1" ht="13.5" thickBot="1" x14ac:dyDescent="0.25">
      <c r="A5" s="125" t="s">
        <v>9</v>
      </c>
      <c r="B5" s="126" t="s">
        <v>10</v>
      </c>
      <c r="C5" s="115">
        <v>48811.4</v>
      </c>
      <c r="D5" s="30">
        <v>62533.3</v>
      </c>
      <c r="E5" s="152">
        <v>61566.2</v>
      </c>
      <c r="F5" s="22">
        <f t="shared" si="0"/>
        <v>126.13078092412837</v>
      </c>
      <c r="G5" s="22">
        <f t="shared" si="1"/>
        <v>98.453463994383782</v>
      </c>
    </row>
    <row r="6" spans="1:10" s="124" customFormat="1" ht="12.75" x14ac:dyDescent="0.2">
      <c r="A6" s="131"/>
      <c r="B6" s="121" t="s">
        <v>11</v>
      </c>
      <c r="C6" s="23">
        <f>SUM(C7:C16)</f>
        <v>371332.39999999997</v>
      </c>
      <c r="D6" s="23">
        <f>SUM(D7:D16)</f>
        <v>437000.6</v>
      </c>
      <c r="E6" s="23">
        <f>SUM(E7:E16)</f>
        <v>434573.60000000003</v>
      </c>
      <c r="F6" s="21">
        <f t="shared" si="0"/>
        <v>117.03088661264142</v>
      </c>
      <c r="G6" s="21">
        <f t="shared" si="1"/>
        <v>99.444623188160392</v>
      </c>
    </row>
    <row r="7" spans="1:10" s="130" customFormat="1" ht="13.5" thickBot="1" x14ac:dyDescent="0.25">
      <c r="A7" s="125" t="s">
        <v>12</v>
      </c>
      <c r="B7" s="126" t="s">
        <v>13</v>
      </c>
      <c r="C7" s="115">
        <v>3172.8</v>
      </c>
      <c r="D7" s="30">
        <v>3335.9</v>
      </c>
      <c r="E7" s="153">
        <v>3325.2</v>
      </c>
      <c r="F7" s="22">
        <f t="shared" si="0"/>
        <v>104.80332829046897</v>
      </c>
      <c r="G7" s="22">
        <f t="shared" si="1"/>
        <v>99.679246979825535</v>
      </c>
    </row>
    <row r="8" spans="1:10" s="130" customFormat="1" ht="13.5" thickBot="1" x14ac:dyDescent="0.25">
      <c r="A8" s="125" t="s">
        <v>14</v>
      </c>
      <c r="B8" s="133" t="s">
        <v>15</v>
      </c>
      <c r="C8" s="115">
        <v>4177.5</v>
      </c>
      <c r="D8" s="30">
        <v>5371.4</v>
      </c>
      <c r="E8" s="153">
        <v>5191</v>
      </c>
      <c r="F8" s="22">
        <f t="shared" si="0"/>
        <v>124.26092160383004</v>
      </c>
      <c r="G8" s="22">
        <f t="shared" si="1"/>
        <v>96.641471497188832</v>
      </c>
    </row>
    <row r="9" spans="1:10" s="130" customFormat="1" ht="13.5" thickBot="1" x14ac:dyDescent="0.25">
      <c r="A9" s="125" t="s">
        <v>16</v>
      </c>
      <c r="B9" s="133" t="s">
        <v>17</v>
      </c>
      <c r="C9" s="115">
        <v>32727.1</v>
      </c>
      <c r="D9" s="30">
        <v>40609.199999999997</v>
      </c>
      <c r="E9" s="153">
        <v>40384.699999999997</v>
      </c>
      <c r="F9" s="22">
        <f t="shared" si="0"/>
        <v>123.39834571349127</v>
      </c>
      <c r="G9" s="22">
        <f t="shared" si="1"/>
        <v>99.447169606887115</v>
      </c>
    </row>
    <row r="10" spans="1:10" s="130" customFormat="1" ht="13.5" thickBot="1" x14ac:dyDescent="0.25">
      <c r="A10" s="125" t="s">
        <v>18</v>
      </c>
      <c r="B10" s="133" t="s">
        <v>19</v>
      </c>
      <c r="C10" s="115">
        <v>55904.5</v>
      </c>
      <c r="D10" s="30">
        <v>63593.1</v>
      </c>
      <c r="E10" s="153">
        <v>63092.800000000003</v>
      </c>
      <c r="F10" s="22">
        <f t="shared" si="0"/>
        <v>112.85817778533034</v>
      </c>
      <c r="G10" s="22">
        <f t="shared" si="1"/>
        <v>99.213279428114063</v>
      </c>
    </row>
    <row r="11" spans="1:10" s="130" customFormat="1" ht="13.5" thickBot="1" x14ac:dyDescent="0.25">
      <c r="A11" s="125" t="s">
        <v>20</v>
      </c>
      <c r="B11" s="133" t="s">
        <v>21</v>
      </c>
      <c r="C11" s="115">
        <v>106176.5</v>
      </c>
      <c r="D11" s="30">
        <v>128226.7</v>
      </c>
      <c r="E11" s="153">
        <v>127666.7</v>
      </c>
      <c r="F11" s="22">
        <f t="shared" si="0"/>
        <v>120.24007195565873</v>
      </c>
      <c r="G11" s="22">
        <f t="shared" si="1"/>
        <v>99.563273483603652</v>
      </c>
    </row>
    <row r="12" spans="1:10" s="130" customFormat="1" ht="13.5" thickBot="1" x14ac:dyDescent="0.25">
      <c r="A12" s="125" t="s">
        <v>22</v>
      </c>
      <c r="B12" s="133" t="s">
        <v>23</v>
      </c>
      <c r="C12" s="115">
        <v>660.9</v>
      </c>
      <c r="D12" s="30">
        <v>819.1</v>
      </c>
      <c r="E12" s="153">
        <v>776.1</v>
      </c>
      <c r="F12" s="22">
        <f t="shared" si="0"/>
        <v>117.43077621425331</v>
      </c>
      <c r="G12" s="22">
        <f t="shared" si="1"/>
        <v>94.750335734342571</v>
      </c>
    </row>
    <row r="13" spans="1:10" s="130" customFormat="1" ht="13.5" thickBot="1" x14ac:dyDescent="0.25">
      <c r="A13" s="125" t="s">
        <v>24</v>
      </c>
      <c r="B13" s="133" t="s">
        <v>25</v>
      </c>
      <c r="C13" s="115">
        <v>61067.8</v>
      </c>
      <c r="D13" s="30">
        <v>74439.600000000006</v>
      </c>
      <c r="E13" s="153">
        <v>73979.399999999994</v>
      </c>
      <c r="F13" s="22">
        <f t="shared" si="0"/>
        <v>121.1430573886729</v>
      </c>
      <c r="G13" s="22">
        <f t="shared" si="1"/>
        <v>99.381780665129838</v>
      </c>
    </row>
    <row r="14" spans="1:10" s="130" customFormat="1" ht="13.5" thickBot="1" x14ac:dyDescent="0.25">
      <c r="A14" s="125" t="s">
        <v>26</v>
      </c>
      <c r="B14" s="133" t="s">
        <v>27</v>
      </c>
      <c r="C14" s="115">
        <v>7399.6</v>
      </c>
      <c r="D14" s="30">
        <v>8392.2000000000007</v>
      </c>
      <c r="E14" s="153">
        <v>8256.7999999999993</v>
      </c>
      <c r="F14" s="22">
        <f t="shared" si="0"/>
        <v>111.58440996810637</v>
      </c>
      <c r="G14" s="22">
        <f t="shared" si="1"/>
        <v>98.386597078239305</v>
      </c>
    </row>
    <row r="15" spans="1:10" s="130" customFormat="1" ht="13.5" thickBot="1" x14ac:dyDescent="0.25">
      <c r="A15" s="125" t="s">
        <v>28</v>
      </c>
      <c r="B15" s="133" t="s">
        <v>29</v>
      </c>
      <c r="C15" s="115">
        <v>96475.3</v>
      </c>
      <c r="D15" s="30">
        <v>107637.8</v>
      </c>
      <c r="E15" s="153">
        <v>107502.7</v>
      </c>
      <c r="F15" s="22">
        <f t="shared" si="0"/>
        <v>111.43028319165632</v>
      </c>
      <c r="G15" s="22">
        <f t="shared" si="1"/>
        <v>99.874486472224433</v>
      </c>
    </row>
    <row r="16" spans="1:10" s="130" customFormat="1" ht="13.5" thickBot="1" x14ac:dyDescent="0.25">
      <c r="A16" s="125" t="s">
        <v>30</v>
      </c>
      <c r="B16" s="133" t="s">
        <v>31</v>
      </c>
      <c r="C16" s="115">
        <v>3570.4</v>
      </c>
      <c r="D16" s="30">
        <v>4575.6000000000004</v>
      </c>
      <c r="E16" s="153">
        <v>4398.2</v>
      </c>
      <c r="F16" s="22">
        <f t="shared" si="0"/>
        <v>123.18507730226304</v>
      </c>
      <c r="G16" s="22">
        <f t="shared" si="1"/>
        <v>96.122912842031639</v>
      </c>
    </row>
    <row r="17" spans="1:7" s="124" customFormat="1" ht="12.75" x14ac:dyDescent="0.2">
      <c r="A17" s="131"/>
      <c r="B17" s="134" t="s">
        <v>7</v>
      </c>
      <c r="C17" s="23">
        <f>C4+C5+C7+C8+C9+C10+C11+C12+C13+C14+C15+C16</f>
        <v>490500</v>
      </c>
      <c r="D17" s="23">
        <f>D4+D5+D7+D8+D9+D10+D11+D12+D13+D14+D15+D16</f>
        <v>588744</v>
      </c>
      <c r="E17" s="25">
        <f>E4+E5+E7+E8+E9+E10+E11+E12+E13+E14+E15+E16</f>
        <v>585115.39999999991</v>
      </c>
      <c r="F17" s="21">
        <f t="shared" si="0"/>
        <v>119.28958205912332</v>
      </c>
      <c r="G17" s="21">
        <f t="shared" si="1"/>
        <v>99.383671001318035</v>
      </c>
    </row>
    <row r="18" spans="1:7" x14ac:dyDescent="0.25">
      <c r="D18" s="137"/>
    </row>
    <row r="19" spans="1:7" x14ac:dyDescent="0.25">
      <c r="C19" s="148"/>
      <c r="D19" s="148"/>
      <c r="E19" s="149"/>
    </row>
    <row r="20" spans="1:7" x14ac:dyDescent="0.25">
      <c r="C20" s="148"/>
      <c r="D20" s="148"/>
    </row>
  </sheetData>
  <mergeCells count="1">
    <mergeCell ref="A1:G1"/>
  </mergeCells>
  <phoneticPr fontId="26" type="noConversion"/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E23" sqref="E23"/>
    </sheetView>
  </sheetViews>
  <sheetFormatPr defaultRowHeight="15" x14ac:dyDescent="0.25"/>
  <sheetData/>
  <phoneticPr fontId="2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J20"/>
  <sheetViews>
    <sheetView workbookViewId="0">
      <selection activeCell="E23" sqref="E23"/>
    </sheetView>
  </sheetViews>
  <sheetFormatPr defaultRowHeight="15" x14ac:dyDescent="0.25"/>
  <cols>
    <col min="1" max="1" width="4.42578125" style="136" customWidth="1"/>
    <col min="2" max="2" width="24.5703125" style="117" customWidth="1"/>
    <col min="3" max="3" width="17.7109375" style="139" customWidth="1"/>
    <col min="4" max="4" width="17.85546875" style="139" customWidth="1"/>
    <col min="5" max="5" width="12.85546875" style="140" customWidth="1"/>
    <col min="6" max="6" width="13.28515625" style="140" customWidth="1"/>
    <col min="7" max="7" width="11.7109375" style="140" customWidth="1"/>
    <col min="8" max="16384" width="9.140625" style="117"/>
  </cols>
  <sheetData>
    <row r="1" spans="1:10" ht="30.75" customHeight="1" x14ac:dyDescent="0.25">
      <c r="A1" s="186" t="s">
        <v>59</v>
      </c>
      <c r="B1" s="187"/>
      <c r="C1" s="187"/>
      <c r="D1" s="187"/>
      <c r="E1" s="187"/>
      <c r="F1" s="188"/>
      <c r="G1" s="188"/>
      <c r="H1" s="116"/>
      <c r="I1" s="116"/>
      <c r="J1" s="116"/>
    </row>
    <row r="2" spans="1:10" ht="48" x14ac:dyDescent="0.25">
      <c r="A2" s="118" t="s">
        <v>0</v>
      </c>
      <c r="B2" s="118" t="s">
        <v>1</v>
      </c>
      <c r="C2" s="119" t="s">
        <v>76</v>
      </c>
      <c r="D2" s="119" t="s">
        <v>77</v>
      </c>
      <c r="E2" s="150" t="s">
        <v>56</v>
      </c>
      <c r="F2" s="151" t="s">
        <v>2</v>
      </c>
      <c r="G2" s="151" t="s">
        <v>3</v>
      </c>
      <c r="H2" s="116"/>
      <c r="I2" s="116"/>
      <c r="J2" s="116"/>
    </row>
    <row r="3" spans="1:10" s="124" customFormat="1" ht="12.75" x14ac:dyDescent="0.2">
      <c r="A3" s="141"/>
      <c r="B3" s="142" t="s">
        <v>4</v>
      </c>
      <c r="C3" s="20">
        <f>C4+C5</f>
        <v>36303.4</v>
      </c>
      <c r="D3" s="20">
        <f>D4+D5</f>
        <v>49401.5</v>
      </c>
      <c r="E3" s="20">
        <f>E4+E5</f>
        <v>49335.22</v>
      </c>
      <c r="F3" s="21">
        <f t="shared" ref="F3:F17" si="0">E3/C3*100</f>
        <v>135.8969683280354</v>
      </c>
      <c r="G3" s="21">
        <f t="shared" ref="G3:G17" si="1">E3/D3*100</f>
        <v>99.865834033379556</v>
      </c>
    </row>
    <row r="4" spans="1:10" s="130" customFormat="1" ht="12.75" x14ac:dyDescent="0.2">
      <c r="A4" s="143" t="s">
        <v>5</v>
      </c>
      <c r="B4" s="144" t="s">
        <v>6</v>
      </c>
      <c r="C4" s="155">
        <v>24947</v>
      </c>
      <c r="D4" s="41">
        <v>37019.800000000003</v>
      </c>
      <c r="E4" s="156">
        <v>36958.720000000001</v>
      </c>
      <c r="F4" s="22">
        <f t="shared" si="0"/>
        <v>148.1489557862669</v>
      </c>
      <c r="G4" s="22">
        <f t="shared" si="1"/>
        <v>99.835007212356629</v>
      </c>
    </row>
    <row r="5" spans="1:10" s="130" customFormat="1" ht="12.75" x14ac:dyDescent="0.2">
      <c r="A5" s="143" t="s">
        <v>9</v>
      </c>
      <c r="B5" s="144" t="s">
        <v>10</v>
      </c>
      <c r="C5" s="155">
        <v>11356.4</v>
      </c>
      <c r="D5" s="41">
        <v>12381.7</v>
      </c>
      <c r="E5" s="156">
        <v>12376.5</v>
      </c>
      <c r="F5" s="22">
        <f t="shared" si="0"/>
        <v>108.98260011975627</v>
      </c>
      <c r="G5" s="22">
        <f t="shared" si="1"/>
        <v>99.958002536000706</v>
      </c>
    </row>
    <row r="6" spans="1:10" s="124" customFormat="1" ht="12.75" x14ac:dyDescent="0.2">
      <c r="A6" s="145"/>
      <c r="B6" s="142" t="s">
        <v>11</v>
      </c>
      <c r="C6" s="157">
        <f>SUM(C7:C16)</f>
        <v>139236.6</v>
      </c>
      <c r="D6" s="157">
        <f>SUM(D7:D16)</f>
        <v>158947.59999999998</v>
      </c>
      <c r="E6" s="157">
        <f>SUM(E7:E16)</f>
        <v>158577.29999999999</v>
      </c>
      <c r="F6" s="21">
        <f t="shared" si="0"/>
        <v>113.89052878338022</v>
      </c>
      <c r="G6" s="21">
        <f t="shared" si="1"/>
        <v>99.767030140750805</v>
      </c>
    </row>
    <row r="7" spans="1:10" s="130" customFormat="1" ht="12.75" x14ac:dyDescent="0.2">
      <c r="A7" s="143" t="s">
        <v>12</v>
      </c>
      <c r="B7" s="144" t="s">
        <v>13</v>
      </c>
      <c r="C7" s="155">
        <v>9713.9</v>
      </c>
      <c r="D7" s="41">
        <v>11684.7</v>
      </c>
      <c r="E7" s="156">
        <v>11683.82</v>
      </c>
      <c r="F7" s="22">
        <f t="shared" si="0"/>
        <v>120.27939344650449</v>
      </c>
      <c r="G7" s="22">
        <f t="shared" si="1"/>
        <v>99.99246878396535</v>
      </c>
    </row>
    <row r="8" spans="1:10" s="130" customFormat="1" ht="12.75" x14ac:dyDescent="0.2">
      <c r="A8" s="143" t="s">
        <v>14</v>
      </c>
      <c r="B8" s="146" t="s">
        <v>15</v>
      </c>
      <c r="C8" s="155">
        <v>7939.9</v>
      </c>
      <c r="D8" s="41">
        <v>8958.7999999999993</v>
      </c>
      <c r="E8" s="156">
        <v>8958.48</v>
      </c>
      <c r="F8" s="22">
        <f t="shared" si="0"/>
        <v>112.8286250456555</v>
      </c>
      <c r="G8" s="22">
        <f t="shared" si="1"/>
        <v>99.996428093048181</v>
      </c>
    </row>
    <row r="9" spans="1:10" s="130" customFormat="1" ht="12.75" x14ac:dyDescent="0.2">
      <c r="A9" s="143" t="s">
        <v>16</v>
      </c>
      <c r="B9" s="146" t="s">
        <v>17</v>
      </c>
      <c r="C9" s="155">
        <v>15282.4</v>
      </c>
      <c r="D9" s="41">
        <v>17673.2</v>
      </c>
      <c r="E9" s="156">
        <v>17671.13</v>
      </c>
      <c r="F9" s="22">
        <f t="shared" si="0"/>
        <v>115.6305946709941</v>
      </c>
      <c r="G9" s="22">
        <f t="shared" si="1"/>
        <v>99.988287350338368</v>
      </c>
    </row>
    <row r="10" spans="1:10" s="130" customFormat="1" ht="12.75" x14ac:dyDescent="0.2">
      <c r="A10" s="143" t="s">
        <v>18</v>
      </c>
      <c r="B10" s="146" t="s">
        <v>19</v>
      </c>
      <c r="C10" s="155">
        <v>11017.2</v>
      </c>
      <c r="D10" s="41">
        <v>11615.5</v>
      </c>
      <c r="E10" s="156">
        <v>11614.15</v>
      </c>
      <c r="F10" s="22">
        <f t="shared" si="0"/>
        <v>105.41834585920196</v>
      </c>
      <c r="G10" s="22">
        <f t="shared" si="1"/>
        <v>99.988377598898026</v>
      </c>
    </row>
    <row r="11" spans="1:10" s="130" customFormat="1" ht="12.75" x14ac:dyDescent="0.2">
      <c r="A11" s="143" t="s">
        <v>20</v>
      </c>
      <c r="B11" s="146" t="s">
        <v>21</v>
      </c>
      <c r="C11" s="155">
        <v>23554.3</v>
      </c>
      <c r="D11" s="41">
        <v>23816.6</v>
      </c>
      <c r="E11" s="156">
        <v>23603.15</v>
      </c>
      <c r="F11" s="22">
        <f t="shared" si="0"/>
        <v>100.20739312991684</v>
      </c>
      <c r="G11" s="22">
        <f t="shared" si="1"/>
        <v>99.103776357666518</v>
      </c>
    </row>
    <row r="12" spans="1:10" s="130" customFormat="1" ht="12.75" x14ac:dyDescent="0.2">
      <c r="A12" s="143" t="s">
        <v>22</v>
      </c>
      <c r="B12" s="146" t="s">
        <v>23</v>
      </c>
      <c r="C12" s="155">
        <v>8506.7999999999993</v>
      </c>
      <c r="D12" s="41">
        <v>9193.5</v>
      </c>
      <c r="E12" s="156">
        <v>9193.4699999999993</v>
      </c>
      <c r="F12" s="22">
        <f t="shared" si="0"/>
        <v>108.07201297785301</v>
      </c>
      <c r="G12" s="22">
        <f t="shared" si="1"/>
        <v>99.999673682493068</v>
      </c>
    </row>
    <row r="13" spans="1:10" s="130" customFormat="1" ht="12.75" x14ac:dyDescent="0.2">
      <c r="A13" s="143" t="s">
        <v>24</v>
      </c>
      <c r="B13" s="146" t="s">
        <v>25</v>
      </c>
      <c r="C13" s="155">
        <v>16311.4</v>
      </c>
      <c r="D13" s="41">
        <v>19417.7</v>
      </c>
      <c r="E13" s="156">
        <v>19345.78</v>
      </c>
      <c r="F13" s="22">
        <f t="shared" si="0"/>
        <v>118.60281766126757</v>
      </c>
      <c r="G13" s="22">
        <f t="shared" si="1"/>
        <v>99.629616277931973</v>
      </c>
    </row>
    <row r="14" spans="1:10" s="130" customFormat="1" ht="12.75" x14ac:dyDescent="0.2">
      <c r="A14" s="143" t="s">
        <v>26</v>
      </c>
      <c r="B14" s="146" t="s">
        <v>27</v>
      </c>
      <c r="C14" s="155">
        <v>6837.9</v>
      </c>
      <c r="D14" s="41">
        <v>5390.2</v>
      </c>
      <c r="E14" s="156">
        <v>5318.26</v>
      </c>
      <c r="F14" s="22">
        <f t="shared" si="0"/>
        <v>77.776217844659925</v>
      </c>
      <c r="G14" s="22">
        <f t="shared" si="1"/>
        <v>98.665355645430608</v>
      </c>
    </row>
    <row r="15" spans="1:10" s="130" customFormat="1" ht="12.75" x14ac:dyDescent="0.2">
      <c r="A15" s="143" t="s">
        <v>28</v>
      </c>
      <c r="B15" s="146" t="s">
        <v>29</v>
      </c>
      <c r="C15" s="155">
        <v>20734.099999999999</v>
      </c>
      <c r="D15" s="41">
        <v>26877</v>
      </c>
      <c r="E15" s="156">
        <v>26876.48</v>
      </c>
      <c r="F15" s="22">
        <f t="shared" si="0"/>
        <v>129.62453156876836</v>
      </c>
      <c r="G15" s="22">
        <f t="shared" si="1"/>
        <v>99.998065260259708</v>
      </c>
    </row>
    <row r="16" spans="1:10" s="130" customFormat="1" ht="12.75" x14ac:dyDescent="0.2">
      <c r="A16" s="143" t="s">
        <v>30</v>
      </c>
      <c r="B16" s="146" t="s">
        <v>31</v>
      </c>
      <c r="C16" s="155">
        <v>19338.7</v>
      </c>
      <c r="D16" s="41">
        <v>24320.400000000001</v>
      </c>
      <c r="E16" s="156">
        <v>24312.58</v>
      </c>
      <c r="F16" s="22">
        <f t="shared" si="0"/>
        <v>125.71982604828659</v>
      </c>
      <c r="G16" s="22">
        <f t="shared" si="1"/>
        <v>99.967845923586779</v>
      </c>
    </row>
    <row r="17" spans="1:7" s="124" customFormat="1" ht="12.75" x14ac:dyDescent="0.2">
      <c r="A17" s="145"/>
      <c r="B17" s="147" t="s">
        <v>7</v>
      </c>
      <c r="C17" s="23">
        <f>C4+C5+C7+C8+C9+C10+C11+C12+C13+C14+C15+C16</f>
        <v>175540.00000000003</v>
      </c>
      <c r="D17" s="23">
        <f>D4+D5+D7+D8+D9+D10+D11+D12+D13+D14+D15+D16</f>
        <v>208349.1</v>
      </c>
      <c r="E17" s="21">
        <f>E4+E5+E7+E8+E9+E10+E11+E12+E13+E14+E15+E16</f>
        <v>207912.52000000002</v>
      </c>
      <c r="F17" s="21">
        <f t="shared" si="0"/>
        <v>118.44167711063005</v>
      </c>
      <c r="G17" s="21">
        <f t="shared" si="1"/>
        <v>99.790457458179574</v>
      </c>
    </row>
    <row r="18" spans="1:7" x14ac:dyDescent="0.25">
      <c r="D18" s="137"/>
    </row>
    <row r="19" spans="1:7" x14ac:dyDescent="0.25">
      <c r="C19" s="148"/>
      <c r="D19" s="148"/>
      <c r="E19" s="149"/>
      <c r="F19" s="154"/>
    </row>
    <row r="20" spans="1:7" x14ac:dyDescent="0.25">
      <c r="C20" s="148"/>
      <c r="D20" s="148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workbookViewId="0">
      <selection activeCell="E23" sqref="E23"/>
    </sheetView>
  </sheetViews>
  <sheetFormatPr defaultRowHeight="15" x14ac:dyDescent="0.2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36" customHeight="1" x14ac:dyDescent="0.25">
      <c r="A1" s="189" t="s">
        <v>60</v>
      </c>
      <c r="B1" s="190"/>
      <c r="C1" s="190"/>
      <c r="D1" s="190"/>
      <c r="E1" s="190"/>
      <c r="F1" s="191"/>
      <c r="G1" s="191"/>
      <c r="H1" s="1"/>
      <c r="I1" s="1"/>
      <c r="J1" s="1"/>
    </row>
    <row r="2" spans="1:10" ht="48" x14ac:dyDescent="0.25">
      <c r="A2" s="2" t="s">
        <v>0</v>
      </c>
      <c r="B2" s="2" t="s">
        <v>1</v>
      </c>
      <c r="C2" s="19" t="s">
        <v>76</v>
      </c>
      <c r="D2" s="19" t="s">
        <v>77</v>
      </c>
      <c r="E2" s="35" t="s">
        <v>56</v>
      </c>
      <c r="F2" s="36" t="s">
        <v>2</v>
      </c>
      <c r="G2" s="36" t="s">
        <v>3</v>
      </c>
      <c r="H2" s="1"/>
      <c r="I2" s="1"/>
      <c r="J2" s="1"/>
    </row>
    <row r="3" spans="1:10" s="7" customFormat="1" ht="12.75" x14ac:dyDescent="0.2">
      <c r="A3" s="3"/>
      <c r="B3" s="27" t="s">
        <v>4</v>
      </c>
      <c r="C3" s="20">
        <f>C4+C5</f>
        <v>34590</v>
      </c>
      <c r="D3" s="37">
        <f>D4+D5</f>
        <v>39938</v>
      </c>
      <c r="E3" s="37">
        <f>E4+E5</f>
        <v>39543.1</v>
      </c>
      <c r="F3" s="21">
        <f t="shared" ref="F3:F17" si="0">E3/C3*100</f>
        <v>114.31945649031512</v>
      </c>
      <c r="G3" s="21">
        <f t="shared" ref="G3:G17" si="1">E3/D3*100</f>
        <v>99.011217386949767</v>
      </c>
    </row>
    <row r="4" spans="1:10" s="11" customFormat="1" ht="12.75" x14ac:dyDescent="0.2">
      <c r="A4" s="8" t="s">
        <v>5</v>
      </c>
      <c r="B4" s="28" t="s">
        <v>6</v>
      </c>
      <c r="C4" s="115">
        <v>28750</v>
      </c>
      <c r="D4" s="30">
        <v>33800</v>
      </c>
      <c r="E4" s="158">
        <v>33566</v>
      </c>
      <c r="F4" s="22">
        <f t="shared" si="0"/>
        <v>116.75130434782608</v>
      </c>
      <c r="G4" s="22">
        <f t="shared" si="1"/>
        <v>99.307692307692307</v>
      </c>
    </row>
    <row r="5" spans="1:10" s="11" customFormat="1" ht="12.75" x14ac:dyDescent="0.2">
      <c r="A5" s="8" t="s">
        <v>9</v>
      </c>
      <c r="B5" s="28" t="s">
        <v>10</v>
      </c>
      <c r="C5" s="115">
        <v>5840</v>
      </c>
      <c r="D5" s="30">
        <v>6138</v>
      </c>
      <c r="E5" s="158">
        <v>5977.1</v>
      </c>
      <c r="F5" s="22">
        <f t="shared" si="0"/>
        <v>102.34760273972603</v>
      </c>
      <c r="G5" s="22">
        <f t="shared" si="1"/>
        <v>97.378624959270127</v>
      </c>
    </row>
    <row r="6" spans="1:10" s="7" customFormat="1" ht="12.75" x14ac:dyDescent="0.2">
      <c r="A6" s="12"/>
      <c r="B6" s="27" t="s">
        <v>11</v>
      </c>
      <c r="C6" s="23">
        <f>SUM(C7:C16)</f>
        <v>54995</v>
      </c>
      <c r="D6" s="25">
        <f>SUM(D7:D16)</f>
        <v>58920</v>
      </c>
      <c r="E6" s="25">
        <f>SUM(E7:E16)</f>
        <v>57877.700000000004</v>
      </c>
      <c r="F6" s="21">
        <f t="shared" si="0"/>
        <v>105.24174924993181</v>
      </c>
      <c r="G6" s="21">
        <f t="shared" si="1"/>
        <v>98.230991174473871</v>
      </c>
    </row>
    <row r="7" spans="1:10" s="11" customFormat="1" ht="12.75" x14ac:dyDescent="0.2">
      <c r="A7" s="8" t="s">
        <v>12</v>
      </c>
      <c r="B7" s="28" t="s">
        <v>13</v>
      </c>
      <c r="C7" s="115">
        <v>7440</v>
      </c>
      <c r="D7" s="30">
        <v>7840</v>
      </c>
      <c r="E7" s="158">
        <v>7541.9</v>
      </c>
      <c r="F7" s="22">
        <f t="shared" si="0"/>
        <v>101.36962365591398</v>
      </c>
      <c r="G7" s="22">
        <f t="shared" si="1"/>
        <v>96.197704081632651</v>
      </c>
    </row>
    <row r="8" spans="1:10" s="11" customFormat="1" ht="12.75" x14ac:dyDescent="0.2">
      <c r="A8" s="8" t="s">
        <v>14</v>
      </c>
      <c r="B8" s="32" t="s">
        <v>15</v>
      </c>
      <c r="C8" s="115">
        <v>3760</v>
      </c>
      <c r="D8" s="30">
        <v>4800</v>
      </c>
      <c r="E8" s="158">
        <v>4744.1000000000004</v>
      </c>
      <c r="F8" s="22">
        <f t="shared" si="0"/>
        <v>126.17287234042553</v>
      </c>
      <c r="G8" s="22">
        <f t="shared" si="1"/>
        <v>98.835416666666674</v>
      </c>
    </row>
    <row r="9" spans="1:10" s="11" customFormat="1" ht="12.75" x14ac:dyDescent="0.2">
      <c r="A9" s="8" t="s">
        <v>16</v>
      </c>
      <c r="B9" s="32" t="s">
        <v>17</v>
      </c>
      <c r="C9" s="115">
        <v>3580</v>
      </c>
      <c r="D9" s="30">
        <v>3700</v>
      </c>
      <c r="E9" s="158">
        <v>3700</v>
      </c>
      <c r="F9" s="22">
        <f t="shared" si="0"/>
        <v>103.35195530726257</v>
      </c>
      <c r="G9" s="22">
        <f t="shared" si="1"/>
        <v>100</v>
      </c>
    </row>
    <row r="10" spans="1:10" s="11" customFormat="1" ht="12.75" x14ac:dyDescent="0.2">
      <c r="A10" s="8" t="s">
        <v>18</v>
      </c>
      <c r="B10" s="32" t="s">
        <v>19</v>
      </c>
      <c r="C10" s="115">
        <v>1700</v>
      </c>
      <c r="D10" s="30">
        <v>1970</v>
      </c>
      <c r="E10" s="158">
        <v>1970</v>
      </c>
      <c r="F10" s="22">
        <f t="shared" si="0"/>
        <v>115.88235294117648</v>
      </c>
      <c r="G10" s="22">
        <f t="shared" si="1"/>
        <v>100</v>
      </c>
    </row>
    <row r="11" spans="1:10" s="11" customFormat="1" ht="12.75" x14ac:dyDescent="0.2">
      <c r="A11" s="8" t="s">
        <v>20</v>
      </c>
      <c r="B11" s="32" t="s">
        <v>21</v>
      </c>
      <c r="C11" s="115">
        <v>10260</v>
      </c>
      <c r="D11" s="30">
        <v>10750</v>
      </c>
      <c r="E11" s="158">
        <v>10428.200000000001</v>
      </c>
      <c r="F11" s="22">
        <f t="shared" si="0"/>
        <v>101.63937621832359</v>
      </c>
      <c r="G11" s="22">
        <f t="shared" si="1"/>
        <v>97.006511627906988</v>
      </c>
    </row>
    <row r="12" spans="1:10" s="11" customFormat="1" ht="12.75" x14ac:dyDescent="0.2">
      <c r="A12" s="8" t="s">
        <v>22</v>
      </c>
      <c r="B12" s="32" t="s">
        <v>23</v>
      </c>
      <c r="C12" s="115">
        <v>1980</v>
      </c>
      <c r="D12" s="30">
        <v>2210</v>
      </c>
      <c r="E12" s="158">
        <v>2210</v>
      </c>
      <c r="F12" s="22">
        <f t="shared" si="0"/>
        <v>111.61616161616162</v>
      </c>
      <c r="G12" s="22">
        <f t="shared" si="1"/>
        <v>100</v>
      </c>
    </row>
    <row r="13" spans="1:10" s="11" customFormat="1" ht="12.75" x14ac:dyDescent="0.2">
      <c r="A13" s="8" t="s">
        <v>24</v>
      </c>
      <c r="B13" s="32" t="s">
        <v>25</v>
      </c>
      <c r="C13" s="115">
        <v>8760</v>
      </c>
      <c r="D13" s="30">
        <v>8200</v>
      </c>
      <c r="E13" s="158">
        <v>8085.1</v>
      </c>
      <c r="F13" s="22">
        <f t="shared" si="0"/>
        <v>92.295662100456624</v>
      </c>
      <c r="G13" s="22">
        <f t="shared" si="1"/>
        <v>98.598780487804888</v>
      </c>
    </row>
    <row r="14" spans="1:10" s="11" customFormat="1" ht="12.75" x14ac:dyDescent="0.2">
      <c r="A14" s="8" t="s">
        <v>26</v>
      </c>
      <c r="B14" s="32" t="s">
        <v>27</v>
      </c>
      <c r="C14" s="115">
        <v>2350</v>
      </c>
      <c r="D14" s="30">
        <v>2050</v>
      </c>
      <c r="E14" s="158">
        <v>1866.3</v>
      </c>
      <c r="F14" s="22">
        <f t="shared" si="0"/>
        <v>79.417021276595747</v>
      </c>
      <c r="G14" s="22">
        <f t="shared" si="1"/>
        <v>91.03902439024391</v>
      </c>
    </row>
    <row r="15" spans="1:10" s="11" customFormat="1" ht="12.75" x14ac:dyDescent="0.2">
      <c r="A15" s="8" t="s">
        <v>28</v>
      </c>
      <c r="B15" s="32" t="s">
        <v>29</v>
      </c>
      <c r="C15" s="115">
        <v>9705</v>
      </c>
      <c r="D15" s="30">
        <v>10800</v>
      </c>
      <c r="E15" s="158">
        <v>10800</v>
      </c>
      <c r="F15" s="22">
        <f t="shared" si="0"/>
        <v>111.28284389489953</v>
      </c>
      <c r="G15" s="22">
        <f t="shared" si="1"/>
        <v>100</v>
      </c>
    </row>
    <row r="16" spans="1:10" s="11" customFormat="1" ht="12.75" x14ac:dyDescent="0.2">
      <c r="A16" s="8" t="s">
        <v>30</v>
      </c>
      <c r="B16" s="32" t="s">
        <v>31</v>
      </c>
      <c r="C16" s="115">
        <v>5460</v>
      </c>
      <c r="D16" s="30">
        <v>6600</v>
      </c>
      <c r="E16" s="158">
        <v>6532.1</v>
      </c>
      <c r="F16" s="22">
        <f t="shared" si="0"/>
        <v>119.63553113553114</v>
      </c>
      <c r="G16" s="22">
        <f t="shared" si="1"/>
        <v>98.971212121212133</v>
      </c>
    </row>
    <row r="17" spans="1:7" s="7" customFormat="1" ht="12.75" x14ac:dyDescent="0.2">
      <c r="A17" s="12"/>
      <c r="B17" s="33" t="s">
        <v>7</v>
      </c>
      <c r="C17" s="23">
        <f>C3+C6</f>
        <v>89585</v>
      </c>
      <c r="D17" s="25">
        <f>D4+D5+D7+D8+D9+D10+D11+D12+D13+D14+D15+D16</f>
        <v>98858</v>
      </c>
      <c r="E17" s="25">
        <f>E4+E5+E7+E8+E9+E10+E11+E12+E13+E14+E15+E16</f>
        <v>97420.800000000017</v>
      </c>
      <c r="F17" s="21">
        <f t="shared" si="0"/>
        <v>108.7467768041525</v>
      </c>
      <c r="G17" s="21">
        <f t="shared" si="1"/>
        <v>98.546197576321617</v>
      </c>
    </row>
    <row r="18" spans="1:7" x14ac:dyDescent="0.25">
      <c r="D18" s="16"/>
    </row>
    <row r="19" spans="1:7" x14ac:dyDescent="0.25">
      <c r="C19" s="34"/>
      <c r="D19" s="34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7"/>
  <sheetViews>
    <sheetView workbookViewId="0">
      <selection activeCell="E23" sqref="E23"/>
    </sheetView>
  </sheetViews>
  <sheetFormatPr defaultRowHeight="15" x14ac:dyDescent="0.2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58" bestFit="1" customWidth="1"/>
    <col min="11" max="11" width="12.140625" style="58" bestFit="1" customWidth="1"/>
    <col min="12" max="12" width="12.140625" style="52" bestFit="1" customWidth="1"/>
    <col min="13" max="15" width="8.85546875" style="52" customWidth="1"/>
  </cols>
  <sheetData>
    <row r="1" spans="1:15" ht="72.75" customHeight="1" x14ac:dyDescent="0.25">
      <c r="A1" s="192" t="s">
        <v>35</v>
      </c>
      <c r="B1" s="193"/>
      <c r="C1" s="193"/>
      <c r="D1" s="193"/>
      <c r="E1" s="193"/>
      <c r="F1" s="193"/>
      <c r="G1" s="193"/>
      <c r="H1" s="50"/>
      <c r="I1" s="51"/>
      <c r="J1" s="51"/>
      <c r="K1" s="51"/>
    </row>
    <row r="2" spans="1:15" ht="94.5" x14ac:dyDescent="0.25">
      <c r="A2" s="59" t="s">
        <v>0</v>
      </c>
      <c r="B2" s="59" t="s">
        <v>1</v>
      </c>
      <c r="C2" s="59" t="s">
        <v>78</v>
      </c>
      <c r="D2" s="59" t="s">
        <v>79</v>
      </c>
      <c r="E2" s="59" t="s">
        <v>61</v>
      </c>
      <c r="F2" s="59" t="s">
        <v>2</v>
      </c>
      <c r="G2" s="59" t="s">
        <v>3</v>
      </c>
      <c r="H2" s="53"/>
      <c r="I2" s="51"/>
      <c r="J2" s="51"/>
      <c r="K2" s="51"/>
    </row>
    <row r="3" spans="1:15" s="57" customFormat="1" ht="15.75" x14ac:dyDescent="0.25">
      <c r="A3" s="60" t="s">
        <v>5</v>
      </c>
      <c r="B3" s="61" t="s">
        <v>36</v>
      </c>
      <c r="C3" s="62">
        <v>972.7</v>
      </c>
      <c r="D3" s="62">
        <v>972.7</v>
      </c>
      <c r="E3" s="62">
        <v>972.69</v>
      </c>
      <c r="F3" s="63">
        <f t="shared" ref="F3:F14" si="0">E3/C3*100</f>
        <v>99.998971933792532</v>
      </c>
      <c r="G3" s="63">
        <f t="shared" ref="G3:G14" si="1">E3/D3*100</f>
        <v>99.998971933792532</v>
      </c>
      <c r="H3" s="54"/>
      <c r="I3" s="55"/>
      <c r="J3" s="55"/>
      <c r="K3" s="55"/>
      <c r="L3" s="56"/>
      <c r="M3" s="56"/>
      <c r="N3" s="56"/>
      <c r="O3" s="56"/>
    </row>
    <row r="4" spans="1:15" s="57" customFormat="1" ht="15.75" x14ac:dyDescent="0.25">
      <c r="A4" s="60" t="s">
        <v>9</v>
      </c>
      <c r="B4" s="61" t="s">
        <v>37</v>
      </c>
      <c r="C4" s="62">
        <v>273.89999999999998</v>
      </c>
      <c r="D4" s="62">
        <v>273.89999999999998</v>
      </c>
      <c r="E4" s="62">
        <v>273.899</v>
      </c>
      <c r="F4" s="63">
        <f t="shared" si="0"/>
        <v>99.999634903249373</v>
      </c>
      <c r="G4" s="63">
        <f t="shared" si="1"/>
        <v>99.999634903249373</v>
      </c>
      <c r="H4" s="54"/>
      <c r="I4" s="55"/>
      <c r="J4" s="55"/>
      <c r="K4" s="55"/>
      <c r="L4" s="56"/>
      <c r="M4" s="56"/>
      <c r="N4" s="56"/>
      <c r="O4" s="56"/>
    </row>
    <row r="5" spans="1:15" s="57" customFormat="1" ht="15.75" x14ac:dyDescent="0.25">
      <c r="A5" s="60" t="s">
        <v>12</v>
      </c>
      <c r="B5" s="61" t="s">
        <v>38</v>
      </c>
      <c r="C5" s="62">
        <v>273.89999999999998</v>
      </c>
      <c r="D5" s="62">
        <v>273.89999999999998</v>
      </c>
      <c r="E5" s="62">
        <v>273.89999999999998</v>
      </c>
      <c r="F5" s="63">
        <f t="shared" si="0"/>
        <v>100</v>
      </c>
      <c r="G5" s="63">
        <f t="shared" si="1"/>
        <v>100</v>
      </c>
      <c r="H5" s="54"/>
      <c r="I5" s="55"/>
      <c r="J5" s="55"/>
      <c r="K5" s="55"/>
      <c r="L5" s="56"/>
      <c r="M5" s="56"/>
      <c r="N5" s="56"/>
      <c r="O5" s="56"/>
    </row>
    <row r="6" spans="1:15" s="57" customFormat="1" ht="15.75" x14ac:dyDescent="0.25">
      <c r="A6" s="60" t="s">
        <v>14</v>
      </c>
      <c r="B6" s="61" t="s">
        <v>39</v>
      </c>
      <c r="C6" s="62">
        <v>273.89999999999998</v>
      </c>
      <c r="D6" s="62">
        <v>273.89999999999998</v>
      </c>
      <c r="E6" s="62">
        <v>273.89999999999998</v>
      </c>
      <c r="F6" s="63">
        <f>E6/C6*100</f>
        <v>100</v>
      </c>
      <c r="G6" s="63">
        <f>E6/D6*100</f>
        <v>100</v>
      </c>
      <c r="H6" s="54"/>
      <c r="I6" s="55"/>
      <c r="J6" s="55"/>
      <c r="K6" s="55"/>
      <c r="L6" s="56"/>
      <c r="M6" s="56"/>
      <c r="N6" s="56"/>
      <c r="O6" s="56"/>
    </row>
    <row r="7" spans="1:15" s="57" customFormat="1" ht="15.75" x14ac:dyDescent="0.25">
      <c r="A7" s="60" t="s">
        <v>16</v>
      </c>
      <c r="B7" s="61" t="s">
        <v>40</v>
      </c>
      <c r="C7" s="62">
        <v>273.89999999999998</v>
      </c>
      <c r="D7" s="62">
        <v>273.89999999999998</v>
      </c>
      <c r="E7" s="62">
        <v>273.89999999999998</v>
      </c>
      <c r="F7" s="63">
        <f>E7/C7*100</f>
        <v>100</v>
      </c>
      <c r="G7" s="63">
        <f>E7/D7*100</f>
        <v>100</v>
      </c>
      <c r="H7" s="54"/>
      <c r="I7" s="55"/>
      <c r="J7" s="55"/>
      <c r="K7" s="55"/>
      <c r="L7" s="56"/>
      <c r="M7" s="56"/>
      <c r="N7" s="56"/>
      <c r="O7" s="56"/>
    </row>
    <row r="8" spans="1:15" s="57" customFormat="1" ht="15.75" x14ac:dyDescent="0.25">
      <c r="A8" s="60" t="s">
        <v>18</v>
      </c>
      <c r="B8" s="61" t="s">
        <v>41</v>
      </c>
      <c r="C8" s="62">
        <v>273.89999999999998</v>
      </c>
      <c r="D8" s="62">
        <v>273.89999999999998</v>
      </c>
      <c r="E8" s="62">
        <v>273.89999999999998</v>
      </c>
      <c r="F8" s="63">
        <f>E8/C8*100</f>
        <v>100</v>
      </c>
      <c r="G8" s="63">
        <f>E8/D8*100</f>
        <v>100</v>
      </c>
      <c r="H8" s="54"/>
      <c r="I8" s="55"/>
      <c r="J8" s="55"/>
      <c r="K8" s="55"/>
      <c r="L8" s="56"/>
      <c r="M8" s="56"/>
      <c r="N8" s="56"/>
      <c r="O8" s="56"/>
    </row>
    <row r="9" spans="1:15" s="57" customFormat="1" ht="15.75" x14ac:dyDescent="0.25">
      <c r="A9" s="60" t="s">
        <v>20</v>
      </c>
      <c r="B9" s="61" t="s">
        <v>42</v>
      </c>
      <c r="C9" s="62">
        <v>273.89999999999998</v>
      </c>
      <c r="D9" s="62">
        <v>273.89999999999998</v>
      </c>
      <c r="E9" s="62">
        <v>273.89999999999998</v>
      </c>
      <c r="F9" s="63">
        <f>E9/C9*100</f>
        <v>100</v>
      </c>
      <c r="G9" s="63">
        <f>E9/D9*100</f>
        <v>100</v>
      </c>
      <c r="H9" s="54"/>
      <c r="I9" s="55"/>
      <c r="J9" s="55"/>
      <c r="K9" s="55"/>
      <c r="L9" s="56"/>
      <c r="M9" s="56"/>
      <c r="N9" s="56"/>
      <c r="O9" s="56"/>
    </row>
    <row r="10" spans="1:15" s="57" customFormat="1" ht="15.75" x14ac:dyDescent="0.25">
      <c r="A10" s="60" t="s">
        <v>22</v>
      </c>
      <c r="B10" s="61" t="s">
        <v>43</v>
      </c>
      <c r="C10" s="62">
        <v>273.89999999999998</v>
      </c>
      <c r="D10" s="62">
        <v>273.89999999999998</v>
      </c>
      <c r="E10" s="62">
        <v>273.89999999999998</v>
      </c>
      <c r="F10" s="63">
        <f t="shared" si="0"/>
        <v>100</v>
      </c>
      <c r="G10" s="63">
        <f t="shared" si="1"/>
        <v>100</v>
      </c>
      <c r="H10" s="54"/>
      <c r="I10" s="55"/>
      <c r="J10" s="55"/>
      <c r="K10" s="55"/>
      <c r="L10" s="56"/>
      <c r="M10" s="56"/>
      <c r="N10" s="56"/>
      <c r="O10" s="56"/>
    </row>
    <row r="11" spans="1:15" s="57" customFormat="1" ht="15.75" x14ac:dyDescent="0.25">
      <c r="A11" s="60" t="s">
        <v>24</v>
      </c>
      <c r="B11" s="61" t="s">
        <v>44</v>
      </c>
      <c r="C11" s="62">
        <v>273.89999999999998</v>
      </c>
      <c r="D11" s="62">
        <v>273.89999999999998</v>
      </c>
      <c r="E11" s="62">
        <v>273.89999999999998</v>
      </c>
      <c r="F11" s="63">
        <f t="shared" si="0"/>
        <v>100</v>
      </c>
      <c r="G11" s="63">
        <f t="shared" si="1"/>
        <v>100</v>
      </c>
      <c r="H11" s="54"/>
      <c r="I11" s="55"/>
      <c r="J11" s="55"/>
      <c r="K11" s="55"/>
      <c r="L11" s="56"/>
      <c r="M11" s="56"/>
      <c r="N11" s="56"/>
      <c r="O11" s="56"/>
    </row>
    <row r="12" spans="1:15" s="57" customFormat="1" ht="15.75" x14ac:dyDescent="0.25">
      <c r="A12" s="60" t="s">
        <v>26</v>
      </c>
      <c r="B12" s="61" t="s">
        <v>45</v>
      </c>
      <c r="C12" s="62">
        <v>273.89999999999998</v>
      </c>
      <c r="D12" s="62">
        <v>273.89999999999998</v>
      </c>
      <c r="E12" s="62">
        <v>273.89999999999998</v>
      </c>
      <c r="F12" s="63">
        <f t="shared" si="0"/>
        <v>100</v>
      </c>
      <c r="G12" s="63">
        <f t="shared" si="1"/>
        <v>100</v>
      </c>
      <c r="H12" s="54"/>
      <c r="I12" s="55"/>
      <c r="J12" s="55"/>
      <c r="K12" s="55"/>
      <c r="L12" s="56"/>
      <c r="M12" s="56"/>
      <c r="N12" s="56"/>
      <c r="O12" s="56"/>
    </row>
    <row r="13" spans="1:15" s="57" customFormat="1" ht="15.75" x14ac:dyDescent="0.25">
      <c r="A13" s="60" t="s">
        <v>28</v>
      </c>
      <c r="B13" s="61" t="s">
        <v>46</v>
      </c>
      <c r="C13" s="62">
        <v>273.89999999999998</v>
      </c>
      <c r="D13" s="62">
        <v>273.89999999999998</v>
      </c>
      <c r="E13" s="62">
        <v>273.89999999999998</v>
      </c>
      <c r="F13" s="63">
        <f t="shared" si="0"/>
        <v>100</v>
      </c>
      <c r="G13" s="63">
        <f t="shared" si="1"/>
        <v>100</v>
      </c>
      <c r="H13" s="54"/>
      <c r="I13" s="55"/>
      <c r="J13" s="55"/>
      <c r="K13" s="55"/>
      <c r="L13" s="56"/>
      <c r="M13" s="56"/>
      <c r="N13" s="56"/>
      <c r="O13" s="56"/>
    </row>
    <row r="14" spans="1:15" s="57" customFormat="1" ht="15.75" x14ac:dyDescent="0.25">
      <c r="A14" s="60" t="s">
        <v>30</v>
      </c>
      <c r="B14" s="61" t="s">
        <v>47</v>
      </c>
      <c r="C14" s="62">
        <v>547.79999999999995</v>
      </c>
      <c r="D14" s="62">
        <v>547.79999999999995</v>
      </c>
      <c r="E14" s="62">
        <v>547.79899999999998</v>
      </c>
      <c r="F14" s="63">
        <f t="shared" si="0"/>
        <v>99.999817451624679</v>
      </c>
      <c r="G14" s="63">
        <f t="shared" si="1"/>
        <v>99.999817451624679</v>
      </c>
      <c r="H14" s="54"/>
      <c r="I14" s="55"/>
      <c r="J14" s="55"/>
      <c r="K14" s="55"/>
      <c r="L14" s="56"/>
      <c r="M14" s="56"/>
      <c r="N14" s="56"/>
      <c r="O14" s="56"/>
    </row>
    <row r="15" spans="1:15" ht="18.75" x14ac:dyDescent="0.3">
      <c r="A15" s="69"/>
      <c r="B15" s="70" t="s">
        <v>49</v>
      </c>
      <c r="C15" s="71">
        <f>C3+C4+C5+C6+C7+C8+C9+C10+C11+C12+C13+C14</f>
        <v>4259.5000000000009</v>
      </c>
      <c r="D15" s="71">
        <f>D3+D4+D5+D6+D7+D8+D9+D10+D11+D12+D13+D14</f>
        <v>4259.5000000000009</v>
      </c>
      <c r="E15" s="71">
        <f>E3+E4+E5+E6+E7+E8+E9+E10+E11+E12+E13+E14</f>
        <v>4259.4880000000012</v>
      </c>
      <c r="F15" s="70">
        <v>100</v>
      </c>
      <c r="G15" s="70">
        <v>100</v>
      </c>
    </row>
    <row r="16" spans="1:15" x14ac:dyDescent="0.25">
      <c r="C16" s="16"/>
      <c r="D16" s="16"/>
      <c r="E16" s="26"/>
    </row>
    <row r="17" spans="3:5" x14ac:dyDescent="0.25">
      <c r="C17" s="16"/>
      <c r="D17" s="16"/>
      <c r="E17" s="26"/>
    </row>
  </sheetData>
  <mergeCells count="1">
    <mergeCell ref="A1:G1"/>
  </mergeCells>
  <phoneticPr fontId="26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6"/>
  <sheetViews>
    <sheetView workbookViewId="0">
      <selection activeCell="E23" sqref="E23"/>
    </sheetView>
  </sheetViews>
  <sheetFormatPr defaultRowHeight="15" x14ac:dyDescent="0.2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58" bestFit="1" customWidth="1"/>
    <col min="11" max="11" width="12.140625" style="58" bestFit="1" customWidth="1"/>
    <col min="12" max="12" width="12.140625" style="52" bestFit="1" customWidth="1"/>
    <col min="13" max="15" width="8.85546875" style="52" customWidth="1"/>
  </cols>
  <sheetData>
    <row r="1" spans="1:15" ht="71.25" customHeight="1" x14ac:dyDescent="0.25">
      <c r="A1" s="192" t="s">
        <v>48</v>
      </c>
      <c r="B1" s="193"/>
      <c r="C1" s="193"/>
      <c r="D1" s="193"/>
      <c r="E1" s="193"/>
      <c r="F1" s="193"/>
      <c r="G1" s="193"/>
      <c r="H1" s="50"/>
      <c r="I1" s="51"/>
      <c r="J1" s="51"/>
      <c r="K1" s="51"/>
    </row>
    <row r="2" spans="1:15" ht="94.5" x14ac:dyDescent="0.25">
      <c r="A2" s="59" t="s">
        <v>0</v>
      </c>
      <c r="B2" s="59" t="s">
        <v>1</v>
      </c>
      <c r="C2" s="59" t="s">
        <v>78</v>
      </c>
      <c r="D2" s="59" t="s">
        <v>79</v>
      </c>
      <c r="E2" s="59" t="s">
        <v>61</v>
      </c>
      <c r="F2" s="59" t="s">
        <v>2</v>
      </c>
      <c r="G2" s="59" t="s">
        <v>3</v>
      </c>
      <c r="H2" s="53"/>
      <c r="I2" s="51"/>
      <c r="J2" s="51"/>
      <c r="K2" s="51"/>
    </row>
    <row r="3" spans="1:15" s="57" customFormat="1" ht="15.75" x14ac:dyDescent="0.25">
      <c r="A3" s="60" t="s">
        <v>5</v>
      </c>
      <c r="B3" s="61" t="s">
        <v>36</v>
      </c>
      <c r="C3" s="65">
        <v>337.7</v>
      </c>
      <c r="D3" s="66">
        <v>337.7</v>
      </c>
      <c r="E3" s="66">
        <v>337.7</v>
      </c>
      <c r="F3" s="63">
        <f t="shared" ref="F3:F14" si="0">E3/C3*100</f>
        <v>100</v>
      </c>
      <c r="G3" s="63">
        <f t="shared" ref="G3:G14" si="1">E3/D3*100</f>
        <v>100</v>
      </c>
      <c r="H3" s="54"/>
      <c r="I3" s="55"/>
      <c r="J3" s="55"/>
      <c r="K3" s="55"/>
      <c r="L3" s="56"/>
      <c r="M3" s="56"/>
      <c r="N3" s="56"/>
      <c r="O3" s="56"/>
    </row>
    <row r="4" spans="1:15" s="57" customFormat="1" ht="15.75" x14ac:dyDescent="0.25">
      <c r="A4" s="60" t="s">
        <v>9</v>
      </c>
      <c r="B4" s="61" t="s">
        <v>37</v>
      </c>
      <c r="C4" s="65">
        <v>337.7</v>
      </c>
      <c r="D4" s="66">
        <v>337.7</v>
      </c>
      <c r="E4" s="66">
        <v>337.7</v>
      </c>
      <c r="F4" s="63">
        <f t="shared" si="0"/>
        <v>100</v>
      </c>
      <c r="G4" s="63">
        <f t="shared" si="1"/>
        <v>100</v>
      </c>
      <c r="H4" s="54"/>
      <c r="I4" s="55"/>
      <c r="J4" s="55"/>
      <c r="K4" s="55"/>
      <c r="L4" s="56"/>
      <c r="M4" s="56"/>
      <c r="N4" s="56"/>
      <c r="O4" s="56"/>
    </row>
    <row r="5" spans="1:15" s="57" customFormat="1" ht="15.75" x14ac:dyDescent="0.25">
      <c r="A5" s="60" t="s">
        <v>12</v>
      </c>
      <c r="B5" s="61" t="s">
        <v>38</v>
      </c>
      <c r="C5" s="65">
        <v>337.7</v>
      </c>
      <c r="D5" s="66">
        <v>337.7</v>
      </c>
      <c r="E5" s="66">
        <v>337.7</v>
      </c>
      <c r="F5" s="63">
        <f t="shared" si="0"/>
        <v>100</v>
      </c>
      <c r="G5" s="63">
        <f t="shared" si="1"/>
        <v>100</v>
      </c>
      <c r="H5" s="54"/>
      <c r="I5" s="55"/>
      <c r="J5" s="55"/>
      <c r="K5" s="55"/>
      <c r="L5" s="56"/>
      <c r="M5" s="56"/>
      <c r="N5" s="56"/>
      <c r="O5" s="56"/>
    </row>
    <row r="6" spans="1:15" s="57" customFormat="1" ht="15.75" x14ac:dyDescent="0.25">
      <c r="A6" s="60" t="s">
        <v>14</v>
      </c>
      <c r="B6" s="61" t="s">
        <v>39</v>
      </c>
      <c r="C6" s="65">
        <v>337.7</v>
      </c>
      <c r="D6" s="66">
        <v>337.7</v>
      </c>
      <c r="E6" s="66">
        <v>337.7</v>
      </c>
      <c r="F6" s="63">
        <f t="shared" si="0"/>
        <v>100</v>
      </c>
      <c r="G6" s="63">
        <f t="shared" si="1"/>
        <v>100</v>
      </c>
      <c r="H6" s="54"/>
      <c r="I6" s="55"/>
      <c r="J6" s="55"/>
      <c r="K6" s="55"/>
      <c r="L6" s="56"/>
      <c r="M6" s="56"/>
      <c r="N6" s="56"/>
      <c r="O6" s="56"/>
    </row>
    <row r="7" spans="1:15" s="57" customFormat="1" ht="15.75" x14ac:dyDescent="0.25">
      <c r="A7" s="60" t="s">
        <v>16</v>
      </c>
      <c r="B7" s="61" t="s">
        <v>40</v>
      </c>
      <c r="C7" s="65">
        <v>337.7</v>
      </c>
      <c r="D7" s="66">
        <v>337.7</v>
      </c>
      <c r="E7" s="66">
        <v>313.10000000000002</v>
      </c>
      <c r="F7" s="63">
        <f t="shared" si="0"/>
        <v>92.715427894580998</v>
      </c>
      <c r="G7" s="63">
        <f t="shared" si="1"/>
        <v>92.715427894580998</v>
      </c>
      <c r="H7" s="54"/>
      <c r="I7" s="55"/>
      <c r="J7" s="55"/>
      <c r="K7" s="55"/>
      <c r="L7" s="56"/>
      <c r="M7" s="56"/>
      <c r="N7" s="56"/>
      <c r="O7" s="56"/>
    </row>
    <row r="8" spans="1:15" s="57" customFormat="1" ht="15.75" x14ac:dyDescent="0.25">
      <c r="A8" s="60" t="s">
        <v>18</v>
      </c>
      <c r="B8" s="61" t="s">
        <v>41</v>
      </c>
      <c r="C8" s="65">
        <v>337.7</v>
      </c>
      <c r="D8" s="66">
        <v>337.7</v>
      </c>
      <c r="E8" s="66">
        <v>337.7</v>
      </c>
      <c r="F8" s="63">
        <f t="shared" si="0"/>
        <v>100</v>
      </c>
      <c r="G8" s="63">
        <f t="shared" si="1"/>
        <v>100</v>
      </c>
      <c r="H8" s="54"/>
      <c r="I8" s="55"/>
      <c r="J8" s="55"/>
      <c r="K8" s="55"/>
      <c r="L8" s="56"/>
      <c r="M8" s="56"/>
      <c r="N8" s="56"/>
      <c r="O8" s="56"/>
    </row>
    <row r="9" spans="1:15" s="57" customFormat="1" ht="15.75" x14ac:dyDescent="0.25">
      <c r="A9" s="60" t="s">
        <v>20</v>
      </c>
      <c r="B9" s="61" t="s">
        <v>42</v>
      </c>
      <c r="C9" s="65">
        <v>337.7</v>
      </c>
      <c r="D9" s="66">
        <v>337.7</v>
      </c>
      <c r="E9" s="66">
        <v>337.7</v>
      </c>
      <c r="F9" s="63">
        <f t="shared" si="0"/>
        <v>100</v>
      </c>
      <c r="G9" s="63">
        <f t="shared" si="1"/>
        <v>100</v>
      </c>
      <c r="H9" s="54"/>
      <c r="I9" s="55"/>
      <c r="J9" s="55"/>
      <c r="K9" s="55"/>
      <c r="L9" s="56"/>
      <c r="M9" s="56"/>
      <c r="N9" s="56"/>
      <c r="O9" s="56"/>
    </row>
    <row r="10" spans="1:15" s="57" customFormat="1" ht="15.75" x14ac:dyDescent="0.25">
      <c r="A10" s="60" t="s">
        <v>22</v>
      </c>
      <c r="B10" s="61" t="s">
        <v>43</v>
      </c>
      <c r="C10" s="65">
        <v>337.7</v>
      </c>
      <c r="D10" s="66">
        <v>337.7</v>
      </c>
      <c r="E10" s="66">
        <v>337.7</v>
      </c>
      <c r="F10" s="63">
        <f t="shared" si="0"/>
        <v>100</v>
      </c>
      <c r="G10" s="63">
        <f t="shared" si="1"/>
        <v>100</v>
      </c>
      <c r="H10" s="54"/>
      <c r="I10" s="55"/>
      <c r="J10" s="55"/>
      <c r="K10" s="55"/>
      <c r="L10" s="56"/>
      <c r="M10" s="56"/>
      <c r="N10" s="56"/>
      <c r="O10" s="56"/>
    </row>
    <row r="11" spans="1:15" s="57" customFormat="1" ht="15.75" x14ac:dyDescent="0.25">
      <c r="A11" s="60" t="s">
        <v>24</v>
      </c>
      <c r="B11" s="61" t="s">
        <v>44</v>
      </c>
      <c r="C11" s="65">
        <v>337.7</v>
      </c>
      <c r="D11" s="66">
        <v>337.7</v>
      </c>
      <c r="E11" s="66">
        <v>337.7</v>
      </c>
      <c r="F11" s="63">
        <f t="shared" si="0"/>
        <v>100</v>
      </c>
      <c r="G11" s="63">
        <f t="shared" si="1"/>
        <v>100</v>
      </c>
      <c r="H11" s="54"/>
      <c r="I11" s="55"/>
      <c r="J11" s="55"/>
      <c r="K11" s="55"/>
      <c r="L11" s="56"/>
      <c r="M11" s="56"/>
      <c r="N11" s="56"/>
      <c r="O11" s="56"/>
    </row>
    <row r="12" spans="1:15" s="57" customFormat="1" ht="15.75" x14ac:dyDescent="0.25">
      <c r="A12" s="60" t="s">
        <v>26</v>
      </c>
      <c r="B12" s="61" t="s">
        <v>45</v>
      </c>
      <c r="C12" s="65">
        <v>337.7</v>
      </c>
      <c r="D12" s="66">
        <v>337.7</v>
      </c>
      <c r="E12" s="66">
        <v>337.7</v>
      </c>
      <c r="F12" s="63">
        <f t="shared" si="0"/>
        <v>100</v>
      </c>
      <c r="G12" s="63">
        <f t="shared" si="1"/>
        <v>100</v>
      </c>
      <c r="H12" s="54"/>
      <c r="I12" s="55"/>
      <c r="J12" s="55"/>
      <c r="K12" s="55"/>
      <c r="L12" s="56"/>
      <c r="M12" s="56"/>
      <c r="N12" s="56"/>
      <c r="O12" s="56"/>
    </row>
    <row r="13" spans="1:15" s="57" customFormat="1" ht="15.75" x14ac:dyDescent="0.25">
      <c r="A13" s="60" t="s">
        <v>28</v>
      </c>
      <c r="B13" s="61" t="s">
        <v>46</v>
      </c>
      <c r="C13" s="65">
        <v>337.7</v>
      </c>
      <c r="D13" s="66">
        <v>337.7</v>
      </c>
      <c r="E13" s="66">
        <v>337.7</v>
      </c>
      <c r="F13" s="63">
        <f t="shared" si="0"/>
        <v>100</v>
      </c>
      <c r="G13" s="63">
        <f t="shared" si="1"/>
        <v>100</v>
      </c>
      <c r="H13" s="54"/>
      <c r="I13" s="55"/>
      <c r="J13" s="55"/>
      <c r="K13" s="55"/>
      <c r="L13" s="56"/>
      <c r="M13" s="56"/>
      <c r="N13" s="56"/>
      <c r="O13" s="56"/>
    </row>
    <row r="14" spans="1:15" s="57" customFormat="1" ht="15.75" x14ac:dyDescent="0.25">
      <c r="A14" s="60" t="s">
        <v>30</v>
      </c>
      <c r="B14" s="61" t="s">
        <v>47</v>
      </c>
      <c r="C14" s="65">
        <v>337.7</v>
      </c>
      <c r="D14" s="66">
        <v>337.7</v>
      </c>
      <c r="E14" s="66">
        <v>337.7</v>
      </c>
      <c r="F14" s="63">
        <f t="shared" si="0"/>
        <v>100</v>
      </c>
      <c r="G14" s="63">
        <f t="shared" si="1"/>
        <v>100</v>
      </c>
      <c r="H14" s="54"/>
      <c r="I14" s="55"/>
      <c r="J14" s="55"/>
      <c r="K14" s="55"/>
      <c r="L14" s="56"/>
      <c r="M14" s="56"/>
      <c r="N14" s="56"/>
      <c r="O14" s="56"/>
    </row>
    <row r="15" spans="1:15" ht="15.75" x14ac:dyDescent="0.25">
      <c r="A15" s="67"/>
      <c r="B15" s="61" t="s">
        <v>49</v>
      </c>
      <c r="C15" s="68">
        <f>C3+C4+C5+C6+C7+C8+C9+C10+C11+C12+C13+C14</f>
        <v>4052.3999999999992</v>
      </c>
      <c r="D15" s="68">
        <f>D3+D4+D5+D6+D7+D8+D9+D10+D11+D12+D13+D14</f>
        <v>4052.3999999999992</v>
      </c>
      <c r="E15" s="73">
        <f>SUM(E3:E14)</f>
        <v>4027.7999999999993</v>
      </c>
      <c r="F15" s="61">
        <v>99.3</v>
      </c>
      <c r="G15" s="61">
        <v>99.3</v>
      </c>
    </row>
    <row r="16" spans="1:15" x14ac:dyDescent="0.25">
      <c r="C16" s="16"/>
      <c r="D16" s="16"/>
      <c r="E16" s="26"/>
    </row>
  </sheetData>
  <mergeCells count="1">
    <mergeCell ref="A1:G1"/>
  </mergeCells>
  <phoneticPr fontId="2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"/>
  <sheetViews>
    <sheetView workbookViewId="0">
      <selection activeCell="E23" sqref="E23"/>
    </sheetView>
  </sheetViews>
  <sheetFormatPr defaultRowHeight="15" x14ac:dyDescent="0.25"/>
  <cols>
    <col min="1" max="1" width="4.42578125" style="101" customWidth="1"/>
    <col min="2" max="2" width="24.5703125" style="57" customWidth="1"/>
    <col min="3" max="3" width="17.7109375" style="102" customWidth="1"/>
    <col min="4" max="4" width="17.85546875" style="102" customWidth="1"/>
    <col min="5" max="5" width="12.85546875" style="57" customWidth="1"/>
    <col min="6" max="6" width="13.42578125" style="57" customWidth="1"/>
    <col min="7" max="7" width="11.7109375" style="57" customWidth="1"/>
    <col min="8" max="16384" width="9.140625" style="57"/>
  </cols>
  <sheetData>
    <row r="1" spans="1:12" ht="58.5" customHeight="1" x14ac:dyDescent="0.25">
      <c r="A1" s="194" t="s">
        <v>62</v>
      </c>
      <c r="B1" s="195"/>
      <c r="C1" s="195"/>
      <c r="D1" s="195"/>
      <c r="E1" s="195"/>
      <c r="F1" s="195"/>
      <c r="G1" s="195"/>
      <c r="H1" s="99"/>
      <c r="I1" s="99"/>
      <c r="J1" s="99"/>
    </row>
    <row r="2" spans="1:12" ht="48" x14ac:dyDescent="0.25">
      <c r="A2" s="100" t="s">
        <v>0</v>
      </c>
      <c r="B2" s="100" t="s">
        <v>1</v>
      </c>
      <c r="C2" s="100" t="s">
        <v>78</v>
      </c>
      <c r="D2" s="100" t="s">
        <v>77</v>
      </c>
      <c r="E2" s="100" t="s">
        <v>56</v>
      </c>
      <c r="F2" s="100" t="s">
        <v>2</v>
      </c>
      <c r="G2" s="100" t="s">
        <v>3</v>
      </c>
      <c r="H2" s="99"/>
      <c r="I2" s="9"/>
      <c r="J2" s="196"/>
      <c r="K2" s="197"/>
      <c r="L2" s="197"/>
    </row>
    <row r="3" spans="1:12" s="7" customFormat="1" ht="12" x14ac:dyDescent="0.2">
      <c r="A3" s="3"/>
      <c r="B3" s="4" t="s">
        <v>4</v>
      </c>
      <c r="C3" s="5">
        <f>C4</f>
        <v>1000</v>
      </c>
      <c r="D3" s="5">
        <f>D4</f>
        <v>17000</v>
      </c>
      <c r="E3" s="5">
        <f>E4</f>
        <v>17000</v>
      </c>
      <c r="F3" s="6">
        <f>E3/C3*100</f>
        <v>1700</v>
      </c>
      <c r="G3" s="6">
        <f>E3/D3*100</f>
        <v>100</v>
      </c>
    </row>
    <row r="4" spans="1:12" s="11" customFormat="1" ht="12" x14ac:dyDescent="0.2">
      <c r="A4" s="8" t="s">
        <v>5</v>
      </c>
      <c r="B4" s="9" t="s">
        <v>6</v>
      </c>
      <c r="C4" s="10">
        <v>1000</v>
      </c>
      <c r="D4" s="10">
        <v>17000</v>
      </c>
      <c r="E4" s="10">
        <v>17000</v>
      </c>
      <c r="F4" s="10">
        <f>E4/C4*100</f>
        <v>1700</v>
      </c>
      <c r="G4" s="10">
        <f>E4/D4*100</f>
        <v>100</v>
      </c>
    </row>
    <row r="5" spans="1:12" s="7" customFormat="1" ht="12" x14ac:dyDescent="0.2">
      <c r="A5" s="12"/>
      <c r="B5" s="13" t="s">
        <v>7</v>
      </c>
      <c r="C5" s="6">
        <f>C3</f>
        <v>1000</v>
      </c>
      <c r="D5" s="6">
        <f>D3</f>
        <v>17000</v>
      </c>
      <c r="E5" s="6">
        <f>E3</f>
        <v>17000</v>
      </c>
      <c r="F5" s="6">
        <f>E5/C5*100</f>
        <v>1700</v>
      </c>
      <c r="G5" s="6">
        <f>E5/D5*100</f>
        <v>100</v>
      </c>
    </row>
    <row r="6" spans="1:12" x14ac:dyDescent="0.25">
      <c r="D6" s="103"/>
    </row>
  </sheetData>
  <mergeCells count="2">
    <mergeCell ref="A1:G1"/>
    <mergeCell ref="J2:L2"/>
  </mergeCells>
  <phoneticPr fontId="2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3"/>
  <sheetViews>
    <sheetView workbookViewId="0">
      <selection activeCell="E23" sqref="E23"/>
    </sheetView>
  </sheetViews>
  <sheetFormatPr defaultRowHeight="15" x14ac:dyDescent="0.2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58" bestFit="1" customWidth="1"/>
    <col min="11" max="11" width="12.140625" style="58" bestFit="1" customWidth="1"/>
    <col min="12" max="12" width="12.140625" style="52" bestFit="1" customWidth="1"/>
    <col min="13" max="15" width="8.85546875" style="52" customWidth="1"/>
  </cols>
  <sheetData>
    <row r="1" spans="1:15" ht="90" customHeight="1" x14ac:dyDescent="0.25">
      <c r="A1" s="192" t="s">
        <v>50</v>
      </c>
      <c r="B1" s="193"/>
      <c r="C1" s="193"/>
      <c r="D1" s="193"/>
      <c r="E1" s="193"/>
      <c r="F1" s="193"/>
      <c r="G1" s="193"/>
      <c r="H1" s="50"/>
      <c r="I1" s="51"/>
      <c r="J1" s="51"/>
      <c r="K1" s="51"/>
    </row>
    <row r="2" spans="1:15" ht="94.5" x14ac:dyDescent="0.25">
      <c r="A2" s="59" t="s">
        <v>0</v>
      </c>
      <c r="B2" s="59" t="s">
        <v>1</v>
      </c>
      <c r="C2" s="59" t="s">
        <v>78</v>
      </c>
      <c r="D2" s="59" t="s">
        <v>79</v>
      </c>
      <c r="E2" s="59" t="s">
        <v>61</v>
      </c>
      <c r="F2" s="59" t="s">
        <v>2</v>
      </c>
      <c r="G2" s="59" t="s">
        <v>3</v>
      </c>
      <c r="H2" s="53"/>
      <c r="I2" s="51"/>
      <c r="J2" s="51"/>
      <c r="K2" s="51"/>
    </row>
    <row r="3" spans="1:15" s="57" customFormat="1" ht="15.75" x14ac:dyDescent="0.25">
      <c r="A3" s="60" t="s">
        <v>5</v>
      </c>
      <c r="B3" s="61" t="s">
        <v>36</v>
      </c>
      <c r="C3" s="65">
        <v>895.4</v>
      </c>
      <c r="D3" s="65">
        <v>895.4</v>
      </c>
      <c r="E3" s="65">
        <v>895.4</v>
      </c>
      <c r="F3" s="63">
        <f t="shared" ref="F3:F12" si="0">E3/C3*100</f>
        <v>100</v>
      </c>
      <c r="G3" s="63">
        <f t="shared" ref="G3:G12" si="1">E3/D3*100</f>
        <v>100</v>
      </c>
      <c r="H3" s="54"/>
      <c r="I3" s="55"/>
      <c r="J3" s="55"/>
      <c r="K3" s="55"/>
      <c r="L3" s="56"/>
      <c r="M3" s="56"/>
      <c r="N3" s="56"/>
      <c r="O3" s="56"/>
    </row>
    <row r="4" spans="1:15" s="57" customFormat="1" ht="15.75" x14ac:dyDescent="0.25">
      <c r="A4" s="60" t="s">
        <v>9</v>
      </c>
      <c r="B4" s="61" t="s">
        <v>37</v>
      </c>
      <c r="C4" s="65">
        <v>698.6</v>
      </c>
      <c r="D4" s="65">
        <v>698.6</v>
      </c>
      <c r="E4" s="65">
        <v>698.6</v>
      </c>
      <c r="F4" s="63">
        <f t="shared" si="0"/>
        <v>100</v>
      </c>
      <c r="G4" s="63">
        <f t="shared" si="1"/>
        <v>100</v>
      </c>
      <c r="H4" s="54"/>
      <c r="I4" s="55"/>
      <c r="J4" s="55"/>
      <c r="K4" s="55"/>
      <c r="L4" s="56"/>
      <c r="M4" s="56"/>
      <c r="N4" s="56"/>
      <c r="O4" s="56"/>
    </row>
    <row r="5" spans="1:15" s="57" customFormat="1" ht="15.75" x14ac:dyDescent="0.25">
      <c r="A5" s="60" t="s">
        <v>12</v>
      </c>
      <c r="B5" s="61" t="s">
        <v>39</v>
      </c>
      <c r="C5" s="65">
        <v>766.5</v>
      </c>
      <c r="D5" s="65">
        <v>766.5</v>
      </c>
      <c r="E5" s="65">
        <v>766.5</v>
      </c>
      <c r="F5" s="63">
        <f t="shared" si="0"/>
        <v>100</v>
      </c>
      <c r="G5" s="63">
        <f t="shared" si="1"/>
        <v>100</v>
      </c>
      <c r="H5" s="54"/>
      <c r="I5" s="55"/>
      <c r="J5" s="55"/>
      <c r="K5" s="55"/>
      <c r="L5" s="56"/>
      <c r="M5" s="56"/>
      <c r="N5" s="56"/>
      <c r="O5" s="56"/>
    </row>
    <row r="6" spans="1:15" s="57" customFormat="1" ht="15.75" x14ac:dyDescent="0.25">
      <c r="A6" s="60" t="s">
        <v>14</v>
      </c>
      <c r="B6" s="61" t="s">
        <v>40</v>
      </c>
      <c r="C6" s="65">
        <v>774.8</v>
      </c>
      <c r="D6" s="65">
        <v>774.8</v>
      </c>
      <c r="E6" s="65">
        <v>774.8</v>
      </c>
      <c r="F6" s="63">
        <f t="shared" si="0"/>
        <v>100</v>
      </c>
      <c r="G6" s="63">
        <f t="shared" si="1"/>
        <v>100</v>
      </c>
      <c r="H6" s="54"/>
      <c r="I6" s="55"/>
      <c r="J6" s="55"/>
      <c r="K6" s="55"/>
      <c r="L6" s="56"/>
      <c r="M6" s="56"/>
      <c r="N6" s="56"/>
      <c r="O6" s="56"/>
    </row>
    <row r="7" spans="1:15" s="57" customFormat="1" ht="15.75" x14ac:dyDescent="0.25">
      <c r="A7" s="60" t="s">
        <v>16</v>
      </c>
      <c r="B7" s="61" t="s">
        <v>41</v>
      </c>
      <c r="C7" s="65">
        <v>782.3</v>
      </c>
      <c r="D7" s="65">
        <v>782.3</v>
      </c>
      <c r="E7" s="65">
        <v>782.3</v>
      </c>
      <c r="F7" s="63">
        <f t="shared" si="0"/>
        <v>100</v>
      </c>
      <c r="G7" s="63">
        <f t="shared" si="1"/>
        <v>100</v>
      </c>
      <c r="H7" s="54"/>
      <c r="I7" s="55"/>
      <c r="J7" s="55"/>
      <c r="K7" s="55"/>
      <c r="L7" s="56"/>
      <c r="M7" s="56"/>
      <c r="N7" s="56"/>
      <c r="O7" s="56"/>
    </row>
    <row r="8" spans="1:15" s="57" customFormat="1" ht="15.75" x14ac:dyDescent="0.25">
      <c r="A8" s="60" t="s">
        <v>18</v>
      </c>
      <c r="B8" s="61" t="s">
        <v>42</v>
      </c>
      <c r="C8" s="65">
        <v>1002.1</v>
      </c>
      <c r="D8" s="65">
        <v>1002.1</v>
      </c>
      <c r="E8" s="65">
        <v>1002.1</v>
      </c>
      <c r="F8" s="63">
        <f t="shared" si="0"/>
        <v>100</v>
      </c>
      <c r="G8" s="63">
        <f t="shared" si="1"/>
        <v>100</v>
      </c>
      <c r="H8" s="54"/>
      <c r="I8" s="55"/>
      <c r="J8" s="55"/>
      <c r="K8" s="55"/>
      <c r="L8" s="56"/>
      <c r="M8" s="56"/>
      <c r="N8" s="56"/>
      <c r="O8" s="56"/>
    </row>
    <row r="9" spans="1:15" s="57" customFormat="1" ht="15.75" x14ac:dyDescent="0.25">
      <c r="A9" s="60" t="s">
        <v>20</v>
      </c>
      <c r="B9" s="61" t="s">
        <v>44</v>
      </c>
      <c r="C9" s="65">
        <v>619.5</v>
      </c>
      <c r="D9" s="65">
        <v>619.5</v>
      </c>
      <c r="E9" s="65">
        <v>619.5</v>
      </c>
      <c r="F9" s="63">
        <f t="shared" si="0"/>
        <v>100</v>
      </c>
      <c r="G9" s="63">
        <f t="shared" si="1"/>
        <v>100</v>
      </c>
      <c r="H9" s="54"/>
      <c r="I9" s="55"/>
      <c r="J9" s="55"/>
      <c r="K9" s="55"/>
      <c r="L9" s="56"/>
      <c r="M9" s="56"/>
      <c r="N9" s="56"/>
      <c r="O9" s="56"/>
    </row>
    <row r="10" spans="1:15" s="57" customFormat="1" ht="15.75" x14ac:dyDescent="0.25">
      <c r="A10" s="60" t="s">
        <v>22</v>
      </c>
      <c r="B10" s="61" t="s">
        <v>45</v>
      </c>
      <c r="C10" s="65">
        <v>844.1</v>
      </c>
      <c r="D10" s="65">
        <v>844.1</v>
      </c>
      <c r="E10" s="65">
        <v>844.1</v>
      </c>
      <c r="F10" s="63">
        <f t="shared" si="0"/>
        <v>100</v>
      </c>
      <c r="G10" s="63">
        <f t="shared" si="1"/>
        <v>100</v>
      </c>
      <c r="H10" s="54"/>
      <c r="I10" s="55"/>
      <c r="J10" s="55"/>
      <c r="K10" s="55"/>
      <c r="L10" s="56"/>
      <c r="M10" s="56"/>
      <c r="N10" s="56"/>
      <c r="O10" s="56"/>
    </row>
    <row r="11" spans="1:15" s="57" customFormat="1" ht="15.75" x14ac:dyDescent="0.25">
      <c r="A11" s="60" t="s">
        <v>24</v>
      </c>
      <c r="B11" s="61" t="s">
        <v>46</v>
      </c>
      <c r="C11" s="65">
        <v>823.2</v>
      </c>
      <c r="D11" s="65">
        <v>823.2</v>
      </c>
      <c r="E11" s="65">
        <v>823.2</v>
      </c>
      <c r="F11" s="63">
        <f t="shared" si="0"/>
        <v>100</v>
      </c>
      <c r="G11" s="63">
        <f t="shared" si="1"/>
        <v>100</v>
      </c>
      <c r="H11" s="54"/>
      <c r="I11" s="55"/>
      <c r="J11" s="55"/>
      <c r="K11" s="55"/>
      <c r="L11" s="56"/>
      <c r="M11" s="56"/>
      <c r="N11" s="56"/>
      <c r="O11" s="56"/>
    </row>
    <row r="12" spans="1:15" s="57" customFormat="1" ht="15.75" x14ac:dyDescent="0.25">
      <c r="A12" s="60" t="s">
        <v>26</v>
      </c>
      <c r="B12" s="61" t="s">
        <v>47</v>
      </c>
      <c r="C12" s="65">
        <v>588</v>
      </c>
      <c r="D12" s="65">
        <v>588</v>
      </c>
      <c r="E12" s="65">
        <v>588</v>
      </c>
      <c r="F12" s="63">
        <f t="shared" si="0"/>
        <v>100</v>
      </c>
      <c r="G12" s="63">
        <f t="shared" si="1"/>
        <v>100</v>
      </c>
      <c r="H12" s="54"/>
      <c r="I12" s="55"/>
      <c r="J12" s="55"/>
      <c r="K12" s="55"/>
      <c r="L12" s="56"/>
      <c r="M12" s="56"/>
      <c r="N12" s="56"/>
      <c r="O12" s="56"/>
    </row>
    <row r="13" spans="1:15" ht="18.75" x14ac:dyDescent="0.3">
      <c r="A13" s="69"/>
      <c r="B13" s="70" t="s">
        <v>49</v>
      </c>
      <c r="C13" s="71">
        <f>SUM(C3:C12)</f>
        <v>7794.5000000000009</v>
      </c>
      <c r="D13" s="71">
        <f t="shared" ref="D13:E13" si="2">SUM(D3:D12)</f>
        <v>7794.5000000000009</v>
      </c>
      <c r="E13" s="71">
        <f t="shared" si="2"/>
        <v>7794.5000000000009</v>
      </c>
      <c r="F13" s="70">
        <v>100</v>
      </c>
      <c r="G13" s="70">
        <v>100</v>
      </c>
    </row>
  </sheetData>
  <mergeCells count="1">
    <mergeCell ref="A1:G1"/>
  </mergeCells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1</vt:i4>
      </vt:variant>
    </vt:vector>
  </HeadingPairs>
  <TitlesOfParts>
    <vt:vector size="31" baseType="lpstr">
      <vt:lpstr>п3.1</vt:lpstr>
      <vt:lpstr>п3.2</vt:lpstr>
      <vt:lpstr>п3.3</vt:lpstr>
      <vt:lpstr>п3.4</vt:lpstr>
      <vt:lpstr>п3.5</vt:lpstr>
      <vt:lpstr>п3.6</vt:lpstr>
      <vt:lpstr>п3.7</vt:lpstr>
      <vt:lpstr>п3.8</vt:lpstr>
      <vt:lpstr>п3.9</vt:lpstr>
      <vt:lpstr>п3.10</vt:lpstr>
      <vt:lpstr>п3.11</vt:lpstr>
      <vt:lpstr>п3.12</vt:lpstr>
      <vt:lpstr>п3.13</vt:lpstr>
      <vt:lpstr>п3.14</vt:lpstr>
      <vt:lpstr>п3.15</vt:lpstr>
      <vt:lpstr>п3.16</vt:lpstr>
      <vt:lpstr>п3.17</vt:lpstr>
      <vt:lpstr>п3.18</vt:lpstr>
      <vt:lpstr>п3.19</vt:lpstr>
      <vt:lpstr>п3.20</vt:lpstr>
      <vt:lpstr>п3.21</vt:lpstr>
      <vt:lpstr>п3.22</vt:lpstr>
      <vt:lpstr>п3.23</vt:lpstr>
      <vt:lpstr>п3.24</vt:lpstr>
      <vt:lpstr>п3.25</vt:lpstr>
      <vt:lpstr>п3.26</vt:lpstr>
      <vt:lpstr>п3.27</vt:lpstr>
      <vt:lpstr>п3.28</vt:lpstr>
      <vt:lpstr>п.3.29</vt:lpstr>
      <vt:lpstr>Лист1</vt:lpstr>
      <vt:lpstr>п3.1!Область_печати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2018-06-08T08:36:58Z</cp:lastPrinted>
  <dcterms:created xsi:type="dcterms:W3CDTF">2006-09-16T00:00:00Z</dcterms:created>
  <dcterms:modified xsi:type="dcterms:W3CDTF">2018-06-13T15:03:10Z</dcterms:modified>
</cp:coreProperties>
</file>