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п2.1" sheetId="1" r:id="rId1"/>
    <sheet name="п2.2" sheetId="3" r:id="rId2"/>
    <sheet name="п2.3" sheetId="38" r:id="rId3"/>
    <sheet name="п2.4" sheetId="5" r:id="rId4"/>
    <sheet name="п2.5" sheetId="37" r:id="rId5"/>
    <sheet name="п2.6" sheetId="8" r:id="rId6"/>
    <sheet name="п2.7" sheetId="11" r:id="rId7"/>
    <sheet name="п2.8" sheetId="15" r:id="rId8"/>
    <sheet name="п2.9" sheetId="39" r:id="rId9"/>
    <sheet name="п2.10" sheetId="17" r:id="rId10"/>
    <sheet name="п2.11" sheetId="21" r:id="rId11"/>
    <sheet name="п2.12" sheetId="25" r:id="rId12"/>
    <sheet name="п2.13" sheetId="29" r:id="rId13"/>
    <sheet name="п2.14" sheetId="32" r:id="rId14"/>
    <sheet name="п2.15" sheetId="33" r:id="rId15"/>
    <sheet name="п2.16" sheetId="34" r:id="rId16"/>
    <sheet name="п2.17" sheetId="41" r:id="rId17"/>
    <sheet name="п2.18" sheetId="40" r:id="rId18"/>
    <sheet name="Лист1" sheetId="36" r:id="rId19"/>
  </sheets>
  <definedNames>
    <definedName name="_xlnm.Print_Area" localSheetId="10">п2.11!$A$1:$G$5</definedName>
    <definedName name="_xlnm.Print_Area" localSheetId="1">п2.2!$A$1:$G$19</definedName>
    <definedName name="_xlnm.Print_Area" localSheetId="3">п2.4!$A$1:$G$6</definedName>
    <definedName name="_xlnm.Print_Area" localSheetId="4">п2.5!$A$1:$G$5</definedName>
    <definedName name="_xlnm.Print_Area" localSheetId="5">п2.6!$A$1:$G$5</definedName>
  </definedNames>
  <calcPr calcId="144525"/>
</workbook>
</file>

<file path=xl/calcChain.xml><?xml version="1.0" encoding="utf-8"?>
<calcChain xmlns="http://schemas.openxmlformats.org/spreadsheetml/2006/main">
  <c r="F17" i="32" l="1"/>
  <c r="G3" i="32"/>
  <c r="G13" i="41" l="1"/>
  <c r="G12" i="41"/>
  <c r="G11" i="41"/>
  <c r="G10" i="41"/>
  <c r="G9" i="41"/>
  <c r="G8" i="41"/>
  <c r="G7" i="41"/>
  <c r="G6" i="41"/>
  <c r="G5" i="41"/>
  <c r="G4" i="41"/>
  <c r="E3" i="41"/>
  <c r="G3" i="41" s="1"/>
  <c r="D3" i="41"/>
  <c r="D14" i="41" s="1"/>
  <c r="C3" i="41"/>
  <c r="C14" i="41" s="1"/>
  <c r="E14" i="41" l="1"/>
  <c r="G14" i="41" s="1"/>
  <c r="C3" i="40"/>
  <c r="D3" i="40"/>
  <c r="E3" i="40"/>
  <c r="G3" i="40"/>
  <c r="G4" i="40"/>
  <c r="C6" i="40"/>
  <c r="D6" i="40"/>
  <c r="G6" i="40" s="1"/>
  <c r="E6" i="40"/>
  <c r="G8" i="40"/>
  <c r="G9" i="40"/>
  <c r="G12" i="40"/>
  <c r="G13" i="40"/>
  <c r="G14" i="40"/>
  <c r="G15" i="40"/>
  <c r="G16" i="40"/>
  <c r="C18" i="40"/>
  <c r="D18" i="40"/>
  <c r="E18" i="40"/>
  <c r="G18" i="40"/>
  <c r="E18" i="34"/>
  <c r="D18" i="34"/>
  <c r="C18" i="34"/>
  <c r="E6" i="34"/>
  <c r="D6" i="34"/>
  <c r="C6" i="34"/>
  <c r="E3" i="34"/>
  <c r="D3" i="34"/>
  <c r="C3" i="34"/>
  <c r="E18" i="32"/>
  <c r="C18" i="32"/>
  <c r="G16" i="32"/>
  <c r="D15" i="32"/>
  <c r="D18" i="32" s="1"/>
  <c r="G14" i="32"/>
  <c r="G12" i="32"/>
  <c r="G9" i="32"/>
  <c r="G8" i="32"/>
  <c r="E6" i="32"/>
  <c r="G6" i="32" s="1"/>
  <c r="D6" i="32"/>
  <c r="C6" i="32"/>
  <c r="G4" i="32"/>
  <c r="E3" i="32"/>
  <c r="D3" i="32"/>
  <c r="C3" i="32"/>
  <c r="G18" i="32" l="1"/>
  <c r="G15" i="32"/>
  <c r="E6" i="39"/>
  <c r="E17" i="39" s="1"/>
  <c r="D6" i="39"/>
  <c r="D17" i="39" s="1"/>
  <c r="C6" i="39"/>
  <c r="C17" i="39" s="1"/>
  <c r="E3" i="39"/>
  <c r="D3" i="39"/>
  <c r="C3" i="39"/>
  <c r="G16" i="38"/>
  <c r="G15" i="38"/>
  <c r="G14" i="38"/>
  <c r="G13" i="38"/>
  <c r="G12" i="38"/>
  <c r="G11" i="38"/>
  <c r="G10" i="38"/>
  <c r="G8" i="38"/>
  <c r="G7" i="38"/>
  <c r="E6" i="38"/>
  <c r="E17" i="38" s="1"/>
  <c r="D6" i="38"/>
  <c r="D17" i="38" s="1"/>
  <c r="C6" i="38"/>
  <c r="G5" i="38"/>
  <c r="E3" i="38"/>
  <c r="D3" i="38"/>
  <c r="C3" i="38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E6" i="1"/>
  <c r="E17" i="1" s="1"/>
  <c r="D6" i="1"/>
  <c r="D17" i="1" s="1"/>
  <c r="C6" i="1"/>
  <c r="C17" i="1" s="1"/>
  <c r="E3" i="1"/>
  <c r="D3" i="1"/>
  <c r="C3" i="1"/>
  <c r="G17" i="39" l="1"/>
  <c r="G6" i="39"/>
  <c r="G17" i="38"/>
  <c r="F17" i="38"/>
  <c r="G3" i="38"/>
  <c r="G6" i="38"/>
  <c r="G17" i="1"/>
  <c r="F17" i="1"/>
  <c r="G6" i="1"/>
  <c r="F6" i="1"/>
  <c r="C17" i="11"/>
  <c r="E17" i="11"/>
  <c r="G17" i="11" s="1"/>
  <c r="D17" i="11"/>
  <c r="G16" i="11"/>
  <c r="G15" i="11"/>
  <c r="E6" i="11"/>
  <c r="D6" i="11"/>
  <c r="G5" i="11"/>
  <c r="E3" i="11"/>
  <c r="G3" i="11" s="1"/>
  <c r="D3" i="11"/>
  <c r="E5" i="33" l="1"/>
  <c r="D5" i="33"/>
  <c r="C5" i="33"/>
  <c r="E4" i="21"/>
  <c r="E6" i="21" s="1"/>
  <c r="D4" i="21"/>
  <c r="D6" i="21" s="1"/>
  <c r="C4" i="21"/>
  <c r="C6" i="21" s="1"/>
  <c r="E5" i="8"/>
  <c r="F5" i="8" s="1"/>
  <c r="D5" i="8"/>
  <c r="C5" i="8"/>
  <c r="F4" i="8"/>
  <c r="E3" i="8"/>
  <c r="D3" i="8"/>
  <c r="E5" i="37"/>
  <c r="F5" i="37" s="1"/>
  <c r="D5" i="37"/>
  <c r="C5" i="37"/>
  <c r="F4" i="37"/>
  <c r="E3" i="37"/>
  <c r="D3" i="37"/>
  <c r="D4" i="29" l="1"/>
  <c r="E4" i="29"/>
  <c r="C4" i="29"/>
  <c r="D4" i="25"/>
  <c r="E4" i="25"/>
  <c r="E7" i="25" s="1"/>
  <c r="C4" i="25"/>
  <c r="C10" i="17"/>
  <c r="G3" i="3"/>
  <c r="D7" i="3"/>
  <c r="D19" i="3" s="1"/>
  <c r="F12" i="3"/>
  <c r="E4" i="17"/>
  <c r="C4" i="17"/>
  <c r="C28" i="17"/>
  <c r="D7" i="25"/>
  <c r="C7" i="25"/>
  <c r="E6" i="29"/>
  <c r="D6" i="29"/>
  <c r="C6" i="29"/>
  <c r="E4" i="15"/>
  <c r="E6" i="15"/>
  <c r="D4" i="15"/>
  <c r="D6" i="15"/>
  <c r="C4" i="15"/>
  <c r="C6" i="15"/>
  <c r="G4" i="5"/>
  <c r="F4" i="5"/>
  <c r="E3" i="5"/>
  <c r="G3" i="5" s="1"/>
  <c r="D3" i="5"/>
  <c r="D5" i="5" s="1"/>
  <c r="C3" i="5"/>
  <c r="C5" i="5" s="1"/>
  <c r="G16" i="3"/>
  <c r="G15" i="3"/>
  <c r="G14" i="3"/>
  <c r="F14" i="3"/>
  <c r="G12" i="3"/>
  <c r="G11" i="3"/>
  <c r="F11" i="3"/>
  <c r="G9" i="3"/>
  <c r="E7" i="3"/>
  <c r="F7" i="3" s="1"/>
  <c r="C7" i="3"/>
  <c r="G6" i="3"/>
  <c r="G5" i="3"/>
  <c r="F5" i="3"/>
  <c r="E4" i="3"/>
  <c r="D4" i="3"/>
  <c r="C4" i="3"/>
  <c r="C19" i="3" s="1"/>
  <c r="F3" i="5"/>
  <c r="E5" i="5"/>
  <c r="G4" i="3"/>
  <c r="F4" i="3"/>
  <c r="D4" i="17"/>
  <c r="G5" i="5" l="1"/>
  <c r="E19" i="3"/>
  <c r="G7" i="3"/>
  <c r="F5" i="5"/>
  <c r="G19" i="3" l="1"/>
  <c r="F19" i="3"/>
</calcChain>
</file>

<file path=xl/sharedStrings.xml><?xml version="1.0" encoding="utf-8"?>
<sst xmlns="http://schemas.openxmlformats.org/spreadsheetml/2006/main" count="440" uniqueCount="101">
  <si>
    <t>№ п/п</t>
  </si>
  <si>
    <t>Наименование</t>
  </si>
  <si>
    <t>Исполнение первоначального плана, %</t>
  </si>
  <si>
    <t>Исполнение уточненного плана, %</t>
  </si>
  <si>
    <t>Городские округа</t>
  </si>
  <si>
    <t>1</t>
  </si>
  <si>
    <t>Черкесский городской округ</t>
  </si>
  <si>
    <t>2</t>
  </si>
  <si>
    <t>Карачаевский городской округ</t>
  </si>
  <si>
    <t>Муниципальные районы</t>
  </si>
  <si>
    <t>3</t>
  </si>
  <si>
    <t>Абазинский район</t>
  </si>
  <si>
    <t>4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</si>
  <si>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</si>
  <si>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</si>
  <si>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</si>
  <si>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</si>
  <si>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</si>
  <si>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</si>
  <si>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</si>
  <si>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</si>
  <si>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</si>
  <si>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</si>
  <si>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</si>
  <si>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</si>
  <si>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</si>
  <si>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</si>
  <si>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</si>
  <si>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</si>
  <si>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</si>
  <si>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 xml:space="preserve">ИТОГО </t>
  </si>
  <si>
    <t>Нераспределенные субсидии</t>
  </si>
  <si>
    <t>13</t>
  </si>
  <si>
    <t>не распределенная часть</t>
  </si>
  <si>
    <t xml:space="preserve"> </t>
  </si>
  <si>
    <t>Майское сельское поселение</t>
  </si>
  <si>
    <t>ИТОГО</t>
  </si>
  <si>
    <t>Псыжское сельское поселение</t>
  </si>
  <si>
    <t>Исполнение первонального плана, %</t>
  </si>
  <si>
    <t>Муниципальные образования</t>
  </si>
  <si>
    <t>Исправненское сельское поселение</t>
  </si>
  <si>
    <t>Архызское сельское поселение</t>
  </si>
  <si>
    <t>Марухское сельское поселение</t>
  </si>
  <si>
    <t>Джегутинское сельское поселение</t>
  </si>
  <si>
    <t>Преградненское сельское поселение</t>
  </si>
  <si>
    <t>Кара-Пага сельское поселение</t>
  </si>
  <si>
    <t>Терезинское сельское поселение</t>
  </si>
  <si>
    <t>Красный Восток сельское поселение</t>
  </si>
  <si>
    <t>Эркен-Юртское сельское поселение</t>
  </si>
  <si>
    <t>Красногорское сельское поселение</t>
  </si>
  <si>
    <t>Бесленеевское сельское поселение</t>
  </si>
  <si>
    <t>Ново-Кувинское сельское поселение</t>
  </si>
  <si>
    <t>Сведения о распределении расходов на реализацию государственной программы "Доступная среда" в Карачаево-Черкесской Республике на 2016 - 2020 годы"</t>
  </si>
  <si>
    <t>Даусузкое сельское поселение</t>
  </si>
  <si>
    <r>
      <t>Сведения о распределении субсидии бюджетам муниципальных районов (городских округов) на софинансирование расходов на оплату труда работников органов местного самоуправления и муниципальных учреждений Карачаево-Черкесской Республики,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предоставленной из бюджета Карачаево-Черкесской Республики в 2017 году,  по муниципальным районам (городским округам)</t>
    </r>
  </si>
  <si>
    <t>Исполнено         за 2017 год,        тыс. руб.</t>
  </si>
  <si>
    <r>
      <t>Сведения о распределении субсидии на формирование районных фондов финансовой поддержки поселений,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2017 году,  по муниципальным районам (городским округам)</t>
    </r>
  </si>
  <si>
    <r>
      <t>Сведения о распределении субсидий бюджетам муниципальных образований на обустройство земельных участков инженерной инфраструктурой семьям, имеющим трех и более детей,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предоставленных из бюджета Карачаево-Черкесской Республики в 2017году,  по муниципальным образованиям</t>
    </r>
  </si>
  <si>
    <r>
      <t>Сведения о распределении субсидий бюджетам муниципальных образований на развитие культурно-досуговой деятельности в сельской местности,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предоставленных из бюджета Карачаево-Черкесской Республики в 2017 году,  по муниципальным образованиям</t>
    </r>
  </si>
  <si>
    <t xml:space="preserve">Сведения о распределении  субсидии на  развитие грантовой поддержки местных инициатив, предоставленного из бюджета Карачаево-Черкесской Республики в 2017 году,  по муниципальным образованиям </t>
  </si>
  <si>
    <t xml:space="preserve">Сведения о распределении  субсидии на развитие водоснабжение и газификации в сельской местности из бюджета Карачаево-Черкесской Республики в 2017 году,  по муниципальным образованиям </t>
  </si>
  <si>
    <t xml:space="preserve">Сведения о распределении  субсидии на развитие сети фельдшерско-акушерских пунктов и /или офисов врачей общей практикив сельской местности из бюджета Карачаево-Черкесской Республики в 2017 году,  по муниципальным образованиям  (кредиторская задолженность) </t>
  </si>
  <si>
    <t xml:space="preserve">Сведения о распределении  субсидии на развитие сети плоскостных спортивных сооружений,  предоставленного из бюджета Карачаево-Черкесской Республики в 2017 году,  по муниципальным образованиям </t>
  </si>
  <si>
    <t>Сведения о распределении субсидий бюджетам муниципальных районов (городских округов) на капитальный ремонт и ремонт автомобильных дорог общего пользования населенных пунктов   за 2017 год</t>
  </si>
  <si>
    <r>
      <t xml:space="preserve">Сведения о распределении </t>
    </r>
    <r>
      <rPr>
        <b/>
        <i/>
        <sz val="14"/>
        <rFont val="Times New Roman"/>
        <family val="1"/>
        <charset val="204"/>
      </rPr>
      <t xml:space="preserve"> субсидии на софинансирование проектирования, строительства и реконструкции автомобильных дорог </t>
    </r>
    <r>
      <rPr>
        <b/>
        <sz val="14"/>
        <rFont val="Times New Roman"/>
        <family val="1"/>
        <charset val="204"/>
      </rPr>
      <t xml:space="preserve">предоставленного из бюджета Карачаево-Черкесской Республики в 2017 году,  по муниципальным образованиям </t>
    </r>
  </si>
  <si>
    <t xml:space="preserve"> Сведения о распределении субсидии бюджетам муниципальных районов (городских округов)  на капитальный ремонт и ремонт дворовых территорий многоквартирных домов, проездов к дворовым территориям многоквартирных домов населенных пунктов Карачаево-Черкесской Республики  за 2017 год</t>
  </si>
  <si>
    <r>
      <t>Сведения о распределении субсидии бюджетам муниципальных районов (городских округов) на предоставление молодым семьям социальных выплат на приобретение и строительство жилья,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предоставленной из бюджета Карачаево-Черкесской Республики в 2017 году</t>
    </r>
  </si>
  <si>
    <t>Республиканский бюджет</t>
  </si>
  <si>
    <t>не распределеные средства федерального бюджета</t>
  </si>
  <si>
    <t>План по Закону КЧР от 23.12.2016 №92-РЗ  (первоначальный), тыс. руб.</t>
  </si>
  <si>
    <t>План по Закону КЧР от 23.12.2016 №92-РЗ (уточненный),              тыс. руб.</t>
  </si>
  <si>
    <t>План по Закону КЧР от 23.12.2016 №92-РЗ (первоначальный), тыс. руб.</t>
  </si>
  <si>
    <t>План по Закону КЧР от 23.12.2016 №92-РЗ  (уточненный),              тыс. руб.</t>
  </si>
  <si>
    <t>План по Закону КЧР 23.12.2016 №92-РЗ (первоначальный), тыс. руб.</t>
  </si>
  <si>
    <t>План по Закону КЧР от 23.12.2016 №92-РЗ        (уточненный),              тыс. руб.</t>
  </si>
  <si>
    <t>Урупский муниципальный район</t>
  </si>
  <si>
    <t>Кубина сельское поселение</t>
  </si>
  <si>
    <t>Новая теберда сельское посление</t>
  </si>
  <si>
    <t>Хасаут-Греческое сельское поселение</t>
  </si>
  <si>
    <t>Хумаринское сельское поселение</t>
  </si>
  <si>
    <t>Новый Карачай сельское поселение</t>
  </si>
  <si>
    <t>Таллыкское сельское поселение</t>
  </si>
  <si>
    <t>Пригородное сельское поселение</t>
  </si>
  <si>
    <t>Эльтеркач сельское поселение</t>
  </si>
  <si>
    <r>
      <t>Сведения о распределении  субсидии на развитие общеобразовательных учреждений местности из бюджета Карачаево-Черкесской Республики в 2017 году,  по муниципальным образованиям (кредиторская задолженность)</t>
    </r>
    <r>
      <rPr>
        <b/>
        <sz val="14"/>
        <color indexed="10"/>
        <rFont val="Times New Roman"/>
        <family val="1"/>
        <charset val="204"/>
      </rPr>
      <t xml:space="preserve"> </t>
    </r>
  </si>
  <si>
    <t>Усть-Джегутинский муниципальный район</t>
  </si>
  <si>
    <t>Зеленчукский муниципальный район</t>
  </si>
  <si>
    <t>Абазинский муниципальный район</t>
  </si>
  <si>
    <t>Мунициальные образования</t>
  </si>
  <si>
    <r>
      <t>Сведения о распределении субсидий бюджетам муниципальных образований на реализацию мероприятий по строительству и реконструкции в области культуры,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предоставленных из бюджета Карачаево-Черкесской Республики в 2017 году,  по муниципальным районам (городским округам)</t>
    </r>
  </si>
  <si>
    <r>
      <t>Сведения о распределении субсидии  на поддержку местных инициатив по развитию территорий муниципальных образований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2017 году,  по муниципальным районам (городским округам)</t>
    </r>
  </si>
  <si>
    <t>Сведения о распределении субсидий на реализацию мероприятий по совершенствованию организации безопасности дорожного движения
   за 2017 год</t>
  </si>
  <si>
    <r>
      <t>Сведения о распределении субсидии бюджетам муниципальных районов (городских округов) на софинансирование расходов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предоставленной из бюджета Карачаево-Черкесской Республики в 2017 году,  по муниципальным районам (городским округам)</t>
    </r>
  </si>
  <si>
    <t>План по Закону КЧР от 23.12.2016 №93-РЗ (первоначальный), тыс. руб.</t>
  </si>
  <si>
    <t>План по Закону КЧР от 23.12.2016 №93-РЗ        (уточненный),              тыс. руб.</t>
  </si>
  <si>
    <t>Али-Бердуковское сельское поселение</t>
  </si>
  <si>
    <t xml:space="preserve">Икон-Халкское сельское поселение </t>
  </si>
  <si>
    <t xml:space="preserve">Кубинское сельское поселение </t>
  </si>
  <si>
    <t>Курджиновское сельское поселение</t>
  </si>
  <si>
    <t xml:space="preserve">Нижне-Тебердинское сельское поселение </t>
  </si>
  <si>
    <t>Ударненское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</si>
</sst>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</font>
    <font>
      <b/>
      <i/>
      <sz val="9"/>
      <name val="Times New Roman"/>
      <family val="1"/>
      <charset val="204"/>
    </font>
    <font>
      <sz val="9"/>
      <name val="Calibri"/>
      <family val="2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</font>
    <font>
      <b/>
      <sz val="11"/>
      <name val="Times New Roman"/>
      <family val="1"/>
      <charset val="204"/>
    </font>
    <font>
      <b/>
      <sz val="11"/>
      <name val="Calibri"/>
      <family val="2"/>
    </font>
    <font>
      <sz val="8"/>
      <name val="Calibri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4" fontId="24" fillId="0" borderId="1">
      <alignment horizontal="right" vertical="top" shrinkToFit="1"/>
    </xf>
    <xf numFmtId="4" fontId="34" fillId="5" borderId="8">
      <alignment horizontal="right" vertical="top" shrinkToFit="1"/>
    </xf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6" borderId="0"/>
    <xf numFmtId="0" fontId="36" fillId="0" borderId="0">
      <alignment wrapText="1"/>
    </xf>
    <xf numFmtId="0" fontId="36" fillId="0" borderId="0"/>
    <xf numFmtId="0" fontId="37" fillId="0" borderId="0">
      <alignment horizontal="center" wrapText="1"/>
    </xf>
    <xf numFmtId="0" fontId="37" fillId="0" borderId="0">
      <alignment horizontal="center"/>
    </xf>
    <xf numFmtId="0" fontId="36" fillId="0" borderId="0">
      <alignment horizontal="right"/>
    </xf>
    <xf numFmtId="0" fontId="36" fillId="6" borderId="9"/>
    <xf numFmtId="0" fontId="36" fillId="0" borderId="8">
      <alignment horizontal="center" vertical="center" wrapText="1"/>
    </xf>
    <xf numFmtId="0" fontId="36" fillId="6" borderId="10"/>
    <xf numFmtId="49" fontId="36" fillId="0" borderId="8">
      <alignment horizontal="left" vertical="top" wrapText="1" indent="2"/>
    </xf>
    <xf numFmtId="49" fontId="36" fillId="0" borderId="8">
      <alignment horizontal="center" vertical="top" shrinkToFit="1"/>
    </xf>
    <xf numFmtId="4" fontId="36" fillId="0" borderId="8">
      <alignment horizontal="right" vertical="top" shrinkToFit="1"/>
    </xf>
    <xf numFmtId="10" fontId="36" fillId="0" borderId="8">
      <alignment horizontal="right" vertical="top" shrinkToFit="1"/>
    </xf>
    <xf numFmtId="0" fontId="36" fillId="6" borderId="10">
      <alignment shrinkToFit="1"/>
    </xf>
    <xf numFmtId="0" fontId="34" fillId="0" borderId="8">
      <alignment horizontal="left"/>
    </xf>
    <xf numFmtId="4" fontId="34" fillId="4" borderId="8">
      <alignment horizontal="right" vertical="top" shrinkToFit="1"/>
    </xf>
    <xf numFmtId="10" fontId="34" fillId="4" borderId="8">
      <alignment horizontal="right" vertical="top" shrinkToFit="1"/>
    </xf>
    <xf numFmtId="0" fontId="36" fillId="6" borderId="11"/>
    <xf numFmtId="0" fontId="36" fillId="0" borderId="0">
      <alignment horizontal="left" wrapText="1"/>
    </xf>
    <xf numFmtId="0" fontId="34" fillId="0" borderId="8">
      <alignment vertical="top" wrapText="1"/>
    </xf>
    <xf numFmtId="10" fontId="34" fillId="5" borderId="8">
      <alignment horizontal="right" vertical="top" shrinkToFit="1"/>
    </xf>
    <xf numFmtId="0" fontId="36" fillId="6" borderId="10">
      <alignment horizontal="center"/>
    </xf>
    <xf numFmtId="0" fontId="36" fillId="6" borderId="10">
      <alignment horizontal="left"/>
    </xf>
    <xf numFmtId="0" fontId="36" fillId="6" borderId="11">
      <alignment horizontal="center"/>
    </xf>
    <xf numFmtId="0" fontId="36" fillId="6" borderId="11">
      <alignment horizontal="left"/>
    </xf>
    <xf numFmtId="0" fontId="35" fillId="0" borderId="0"/>
  </cellStyleXfs>
  <cellXfs count="158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/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right" vertical="center"/>
    </xf>
    <xf numFmtId="0" fontId="6" fillId="0" borderId="0" xfId="0" applyFont="1"/>
    <xf numFmtId="49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/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0" fillId="0" borderId="0" xfId="0" applyNumberFormat="1" applyFont="1"/>
    <xf numFmtId="164" fontId="5" fillId="0" borderId="5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5" fillId="0" borderId="0" xfId="0" applyNumberFormat="1" applyFont="1"/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64" fontId="13" fillId="0" borderId="5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164" fontId="14" fillId="0" borderId="5" xfId="0" applyNumberFormat="1" applyFont="1" applyBorder="1" applyAlignment="1">
      <alignment horizontal="right" vertical="center"/>
    </xf>
    <xf numFmtId="49" fontId="13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27" fillId="0" borderId="0" xfId="0" applyFont="1"/>
    <xf numFmtId="0" fontId="19" fillId="0" borderId="0" xfId="0" applyFont="1"/>
    <xf numFmtId="0" fontId="6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3" fillId="3" borderId="0" xfId="0" applyFont="1" applyFill="1"/>
    <xf numFmtId="0" fontId="0" fillId="3" borderId="0" xfId="0" applyFill="1"/>
    <xf numFmtId="164" fontId="5" fillId="0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4" fontId="6" fillId="0" borderId="5" xfId="2" applyFont="1" applyFill="1" applyBorder="1" applyProtection="1">
      <alignment horizontal="right" vertical="top" shrinkToFit="1"/>
    </xf>
    <xf numFmtId="164" fontId="13" fillId="0" borderId="5" xfId="0" applyNumberFormat="1" applyFont="1" applyFill="1" applyBorder="1" applyAlignment="1">
      <alignment horizontal="right" vertical="center" wrapText="1"/>
    </xf>
    <xf numFmtId="164" fontId="13" fillId="0" borderId="5" xfId="0" applyNumberFormat="1" applyFont="1" applyFill="1" applyBorder="1" applyAlignment="1">
      <alignment horizontal="right" vertical="center"/>
    </xf>
    <xf numFmtId="164" fontId="14" fillId="0" borderId="5" xfId="0" applyNumberFormat="1" applyFont="1" applyFill="1" applyBorder="1" applyAlignment="1">
      <alignment horizontal="right" vertical="center"/>
    </xf>
    <xf numFmtId="4" fontId="14" fillId="0" borderId="8" xfId="2" applyFont="1" applyFill="1" applyProtection="1">
      <alignment horizontal="right" vertical="top" shrinkToFit="1"/>
    </xf>
    <xf numFmtId="4" fontId="13" fillId="0" borderId="8" xfId="2" applyFont="1" applyFill="1" applyProtection="1">
      <alignment horizontal="right" vertical="top" shrinkToFi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164" fontId="6" fillId="0" borderId="5" xfId="2" applyNumberFormat="1" applyFont="1" applyFill="1" applyBorder="1" applyProtection="1">
      <alignment horizontal="right" vertical="top" shrinkToFit="1"/>
    </xf>
    <xf numFmtId="49" fontId="5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top" wrapText="1"/>
    </xf>
    <xf numFmtId="165" fontId="14" fillId="0" borderId="5" xfId="0" applyNumberFormat="1" applyFont="1" applyBorder="1" applyAlignment="1">
      <alignment horizontal="right" vertical="center"/>
    </xf>
    <xf numFmtId="165" fontId="13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19" fillId="3" borderId="0" xfId="0" applyFont="1" applyFill="1"/>
    <xf numFmtId="0" fontId="1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164" fontId="13" fillId="3" borderId="2" xfId="0" applyNumberFormat="1" applyFont="1" applyFill="1" applyBorder="1" applyAlignment="1">
      <alignment horizontal="right" vertical="center" wrapText="1"/>
    </xf>
    <xf numFmtId="164" fontId="13" fillId="3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164" fontId="14" fillId="3" borderId="2" xfId="0" applyNumberFormat="1" applyFont="1" applyFill="1" applyBorder="1" applyAlignment="1">
      <alignment horizontal="right" vertical="center"/>
    </xf>
    <xf numFmtId="0" fontId="6" fillId="3" borderId="0" xfId="0" applyFont="1" applyFill="1"/>
    <xf numFmtId="49" fontId="13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14" fillId="3" borderId="2" xfId="0" applyNumberFormat="1" applyFont="1" applyFill="1" applyBorder="1" applyAlignment="1">
      <alignment vertical="center" wrapText="1"/>
    </xf>
    <xf numFmtId="164" fontId="14" fillId="3" borderId="0" xfId="0" applyNumberFormat="1" applyFont="1" applyFill="1"/>
    <xf numFmtId="49" fontId="15" fillId="3" borderId="2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vertical="center" wrapText="1"/>
    </xf>
    <xf numFmtId="164" fontId="15" fillId="3" borderId="2" xfId="0" applyNumberFormat="1" applyFont="1" applyFill="1" applyBorder="1" applyAlignment="1">
      <alignment horizontal="right" vertical="center"/>
    </xf>
    <xf numFmtId="0" fontId="11" fillId="3" borderId="0" xfId="0" applyFont="1" applyFill="1"/>
    <xf numFmtId="164" fontId="13" fillId="3" borderId="2" xfId="0" applyNumberFormat="1" applyFont="1" applyFill="1" applyBorder="1" applyAlignment="1">
      <alignment vertical="center" wrapText="1"/>
    </xf>
    <xf numFmtId="164" fontId="5" fillId="3" borderId="0" xfId="0" applyNumberFormat="1" applyFont="1" applyFill="1"/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right"/>
    </xf>
    <xf numFmtId="164" fontId="19" fillId="3" borderId="0" xfId="0" applyNumberFormat="1" applyFont="1" applyFill="1" applyAlignment="1">
      <alignment horizontal="right"/>
    </xf>
    <xf numFmtId="0" fontId="28" fillId="3" borderId="0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164" fontId="13" fillId="3" borderId="5" xfId="0" applyNumberFormat="1" applyFont="1" applyFill="1" applyBorder="1" applyAlignment="1">
      <alignment horizontal="right" vertical="center" wrapText="1"/>
    </xf>
    <xf numFmtId="0" fontId="31" fillId="3" borderId="0" xfId="0" applyFont="1" applyFill="1"/>
    <xf numFmtId="0" fontId="32" fillId="3" borderId="0" xfId="0" applyFont="1" applyFill="1"/>
    <xf numFmtId="49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/>
    <xf numFmtId="164" fontId="14" fillId="3" borderId="5" xfId="0" applyNumberFormat="1" applyFont="1" applyFill="1" applyBorder="1"/>
    <xf numFmtId="164" fontId="14" fillId="3" borderId="5" xfId="0" applyNumberFormat="1" applyFont="1" applyFill="1" applyBorder="1" applyAlignment="1">
      <alignment horizontal="right" vertical="center"/>
    </xf>
    <xf numFmtId="164" fontId="14" fillId="3" borderId="5" xfId="0" applyNumberFormat="1" applyFont="1" applyFill="1" applyBorder="1" applyAlignment="1">
      <alignment horizontal="right" vertical="center" wrapText="1"/>
    </xf>
    <xf numFmtId="164" fontId="13" fillId="3" borderId="5" xfId="0" applyNumberFormat="1" applyFont="1" applyFill="1" applyBorder="1" applyAlignment="1">
      <alignment vertical="center" wrapText="1"/>
    </xf>
    <xf numFmtId="164" fontId="13" fillId="3" borderId="5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0" fontId="0" fillId="3" borderId="5" xfId="0" applyFill="1" applyBorder="1"/>
    <xf numFmtId="0" fontId="12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/>
    <xf numFmtId="164" fontId="14" fillId="3" borderId="5" xfId="0" applyNumberFormat="1" applyFont="1" applyFill="1" applyBorder="1" applyAlignment="1">
      <alignment vertical="center" wrapText="1"/>
    </xf>
    <xf numFmtId="164" fontId="21" fillId="3" borderId="5" xfId="0" applyNumberFormat="1" applyFont="1" applyFill="1" applyBorder="1" applyAlignment="1">
      <alignment horizontal="right"/>
    </xf>
    <xf numFmtId="0" fontId="20" fillId="3" borderId="5" xfId="0" applyFont="1" applyFill="1" applyBorder="1"/>
    <xf numFmtId="0" fontId="20" fillId="3" borderId="5" xfId="0" applyFont="1" applyFill="1" applyBorder="1" applyAlignment="1">
      <alignment horizontal="center" vertical="center"/>
    </xf>
    <xf numFmtId="0" fontId="12" fillId="3" borderId="5" xfId="0" applyFont="1" applyFill="1" applyBorder="1"/>
    <xf numFmtId="0" fontId="18" fillId="3" borderId="5" xfId="0" applyFont="1" applyFill="1" applyBorder="1"/>
    <xf numFmtId="0" fontId="0" fillId="3" borderId="0" xfId="0" applyFill="1" applyAlignment="1">
      <alignment horizontal="center" vertical="center"/>
    </xf>
    <xf numFmtId="164" fontId="13" fillId="3" borderId="5" xfId="0" applyNumberFormat="1" applyFont="1" applyFill="1" applyBorder="1"/>
    <xf numFmtId="0" fontId="14" fillId="3" borderId="5" xfId="0" applyFont="1" applyFill="1" applyBorder="1" applyAlignment="1">
      <alignment wrapText="1"/>
    </xf>
    <xf numFmtId="0" fontId="23" fillId="3" borderId="5" xfId="0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vertical="center" wrapText="1"/>
    </xf>
  </cellXfs>
  <cellStyles count="34">
    <cellStyle name="br" xfId="3"/>
    <cellStyle name="col" xfId="4"/>
    <cellStyle name="style0" xfId="5"/>
    <cellStyle name="td" xfId="6"/>
    <cellStyle name="tr" xfId="7"/>
    <cellStyle name="xl21" xfId="8"/>
    <cellStyle name="xl22" xfId="9"/>
    <cellStyle name="xl23" xfId="10"/>
    <cellStyle name="xl24" xfId="11"/>
    <cellStyle name="xl25" xfId="12"/>
    <cellStyle name="xl26" xfId="13"/>
    <cellStyle name="xl27" xfId="14"/>
    <cellStyle name="xl28" xfId="15"/>
    <cellStyle name="xl29" xfId="16"/>
    <cellStyle name="xl30" xfId="17"/>
    <cellStyle name="xl31" xfId="18"/>
    <cellStyle name="xl32" xfId="1"/>
    <cellStyle name="xl32 2" xfId="19"/>
    <cellStyle name="xl33" xfId="20"/>
    <cellStyle name="xl34" xfId="21"/>
    <cellStyle name="xl35" xfId="22"/>
    <cellStyle name="xl36" xfId="23"/>
    <cellStyle name="xl37" xfId="24"/>
    <cellStyle name="xl38" xfId="25"/>
    <cellStyle name="xl39" xfId="26"/>
    <cellStyle name="xl40" xfId="27"/>
    <cellStyle name="xl41" xfId="2"/>
    <cellStyle name="xl42" xfId="28"/>
    <cellStyle name="xl43" xfId="29"/>
    <cellStyle name="xl44" xfId="30"/>
    <cellStyle name="xl45" xfId="31"/>
    <cellStyle name="xl46" xfId="32"/>
    <cellStyle name="Обычный" xfId="0" builtinId="0"/>
    <cellStyle name="Обычн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8"/>
  <sheetViews>
    <sheetView tabSelected="1" workbookViewId="0">
      <selection activeCell="M14" sqref="M13:M14"/>
    </sheetView>
  </sheetViews>
  <sheetFormatPr defaultColWidth="9.140625" defaultRowHeight="15" x14ac:dyDescent="0.25"/>
  <cols>
    <col min="1" max="1" width="4.42578125" style="59" customWidth="1"/>
    <col min="2" max="2" width="24.5703125" style="57" customWidth="1"/>
    <col min="3" max="3" width="17.7109375" style="60" customWidth="1"/>
    <col min="4" max="4" width="17.85546875" style="60" customWidth="1"/>
    <col min="5" max="5" width="12.85546875" style="57" customWidth="1"/>
    <col min="6" max="6" width="13.42578125" style="57" customWidth="1"/>
    <col min="7" max="7" width="11.7109375" style="57" customWidth="1"/>
    <col min="8" max="16384" width="9.140625" style="57"/>
  </cols>
  <sheetData>
    <row r="1" spans="1:12" ht="78" customHeight="1" x14ac:dyDescent="0.25">
      <c r="A1" s="84" t="s">
        <v>56</v>
      </c>
      <c r="B1" s="85"/>
      <c r="C1" s="85"/>
      <c r="D1" s="85"/>
      <c r="E1" s="85"/>
      <c r="F1" s="85"/>
      <c r="G1" s="85"/>
      <c r="H1" s="56"/>
      <c r="I1" s="56"/>
      <c r="J1" s="56"/>
    </row>
    <row r="2" spans="1:12" ht="48" x14ac:dyDescent="0.25">
      <c r="A2" s="58" t="s">
        <v>0</v>
      </c>
      <c r="B2" s="58" t="s">
        <v>1</v>
      </c>
      <c r="C2" s="58" t="s">
        <v>69</v>
      </c>
      <c r="D2" s="58" t="s">
        <v>70</v>
      </c>
      <c r="E2" s="58" t="s">
        <v>55</v>
      </c>
      <c r="F2" s="58" t="s">
        <v>2</v>
      </c>
      <c r="G2" s="58" t="s">
        <v>3</v>
      </c>
      <c r="H2" s="56"/>
      <c r="I2" s="7"/>
      <c r="J2" s="86"/>
      <c r="K2" s="87"/>
      <c r="L2" s="87"/>
    </row>
    <row r="3" spans="1:12" s="5" customFormat="1" ht="12" x14ac:dyDescent="0.2">
      <c r="A3" s="3"/>
      <c r="B3" s="4" t="s">
        <v>4</v>
      </c>
      <c r="C3" s="64">
        <f>C4+C5</f>
        <v>0</v>
      </c>
      <c r="D3" s="64">
        <f>D4+D5</f>
        <v>0</v>
      </c>
      <c r="E3" s="64">
        <f>E4+E5</f>
        <v>0</v>
      </c>
      <c r="F3" s="65">
        <v>0</v>
      </c>
      <c r="G3" s="65">
        <v>0</v>
      </c>
    </row>
    <row r="4" spans="1:12" s="9" customFormat="1" ht="12" x14ac:dyDescent="0.2">
      <c r="A4" s="6" t="s">
        <v>5</v>
      </c>
      <c r="B4" s="7" t="s">
        <v>6</v>
      </c>
      <c r="C4" s="66">
        <v>0</v>
      </c>
      <c r="D4" s="66">
        <v>0</v>
      </c>
      <c r="E4" s="66">
        <v>0</v>
      </c>
      <c r="F4" s="66">
        <v>0</v>
      </c>
      <c r="G4" s="66">
        <v>0</v>
      </c>
    </row>
    <row r="5" spans="1:12" s="9" customFormat="1" ht="12" x14ac:dyDescent="0.2">
      <c r="A5" s="6" t="s">
        <v>7</v>
      </c>
      <c r="B5" s="7" t="s">
        <v>8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</row>
    <row r="6" spans="1:12" s="5" customFormat="1" ht="12" x14ac:dyDescent="0.2">
      <c r="A6" s="10"/>
      <c r="B6" s="4" t="s">
        <v>9</v>
      </c>
      <c r="C6" s="65">
        <f>SUM(C7:C16)</f>
        <v>243221</v>
      </c>
      <c r="D6" s="65">
        <f>SUM(D7:D16)</f>
        <v>239558.3</v>
      </c>
      <c r="E6" s="65">
        <f>SUM(E7:E16)</f>
        <v>239558.3</v>
      </c>
      <c r="F6" s="65">
        <f t="shared" ref="F6:F17" si="0">E6/C6*100</f>
        <v>98.494085625829996</v>
      </c>
      <c r="G6" s="65">
        <f t="shared" ref="G6:G17" si="1">E6/D6*100</f>
        <v>100</v>
      </c>
    </row>
    <row r="7" spans="1:12" s="9" customFormat="1" ht="12" x14ac:dyDescent="0.2">
      <c r="A7" s="6" t="s">
        <v>10</v>
      </c>
      <c r="B7" s="7" t="s">
        <v>11</v>
      </c>
      <c r="C7" s="67">
        <v>12779</v>
      </c>
      <c r="D7" s="67">
        <v>12749.3</v>
      </c>
      <c r="E7" s="67">
        <v>12749.3</v>
      </c>
      <c r="F7" s="66">
        <f t="shared" si="0"/>
        <v>99.76758744815713</v>
      </c>
      <c r="G7" s="66">
        <f t="shared" si="1"/>
        <v>100</v>
      </c>
    </row>
    <row r="8" spans="1:12" s="9" customFormat="1" ht="12" x14ac:dyDescent="0.2">
      <c r="A8" s="6" t="s">
        <v>12</v>
      </c>
      <c r="B8" s="11" t="s">
        <v>13</v>
      </c>
      <c r="C8" s="67">
        <v>12640.5</v>
      </c>
      <c r="D8" s="67">
        <v>12640.5</v>
      </c>
      <c r="E8" s="67">
        <v>12640.5</v>
      </c>
      <c r="F8" s="66">
        <f t="shared" si="0"/>
        <v>100</v>
      </c>
      <c r="G8" s="66">
        <f t="shared" si="1"/>
        <v>100</v>
      </c>
    </row>
    <row r="9" spans="1:12" s="9" customFormat="1" ht="12" x14ac:dyDescent="0.2">
      <c r="A9" s="6" t="s">
        <v>14</v>
      </c>
      <c r="B9" s="11" t="s">
        <v>15</v>
      </c>
      <c r="C9" s="67">
        <v>30578.2</v>
      </c>
      <c r="D9" s="67">
        <v>29158.5</v>
      </c>
      <c r="E9" s="67">
        <v>29158.5</v>
      </c>
      <c r="F9" s="66">
        <f t="shared" si="0"/>
        <v>95.357149864936446</v>
      </c>
      <c r="G9" s="66">
        <f t="shared" si="1"/>
        <v>100</v>
      </c>
    </row>
    <row r="10" spans="1:12" s="9" customFormat="1" ht="12" x14ac:dyDescent="0.2">
      <c r="A10" s="6" t="s">
        <v>16</v>
      </c>
      <c r="B10" s="11" t="s">
        <v>17</v>
      </c>
      <c r="C10" s="67">
        <v>35461.800000000003</v>
      </c>
      <c r="D10" s="67">
        <v>35461.800000000003</v>
      </c>
      <c r="E10" s="67">
        <v>35461.800000000003</v>
      </c>
      <c r="F10" s="66">
        <f t="shared" si="0"/>
        <v>100</v>
      </c>
      <c r="G10" s="66">
        <f t="shared" si="1"/>
        <v>100</v>
      </c>
    </row>
    <row r="11" spans="1:12" s="9" customFormat="1" ht="12" x14ac:dyDescent="0.2">
      <c r="A11" s="6" t="s">
        <v>18</v>
      </c>
      <c r="B11" s="11" t="s">
        <v>19</v>
      </c>
      <c r="C11" s="67">
        <v>36612.5</v>
      </c>
      <c r="D11" s="67">
        <v>35303.199999999997</v>
      </c>
      <c r="E11" s="67">
        <v>35303.199999999997</v>
      </c>
      <c r="F11" s="66">
        <f t="shared" si="0"/>
        <v>96.42389894161829</v>
      </c>
      <c r="G11" s="66">
        <f t="shared" si="1"/>
        <v>100</v>
      </c>
    </row>
    <row r="12" spans="1:12" s="9" customFormat="1" ht="12" x14ac:dyDescent="0.2">
      <c r="A12" s="6" t="s">
        <v>20</v>
      </c>
      <c r="B12" s="11" t="s">
        <v>21</v>
      </c>
      <c r="C12" s="67">
        <v>12526.3</v>
      </c>
      <c r="D12" s="67">
        <v>12526.3</v>
      </c>
      <c r="E12" s="67">
        <v>12526.3</v>
      </c>
      <c r="F12" s="66">
        <f t="shared" si="0"/>
        <v>100</v>
      </c>
      <c r="G12" s="66">
        <f t="shared" si="1"/>
        <v>100</v>
      </c>
    </row>
    <row r="13" spans="1:12" s="9" customFormat="1" ht="12" x14ac:dyDescent="0.2">
      <c r="A13" s="6" t="s">
        <v>22</v>
      </c>
      <c r="B13" s="11" t="s">
        <v>23</v>
      </c>
      <c r="C13" s="67">
        <v>25415.7</v>
      </c>
      <c r="D13" s="67">
        <v>24634.9</v>
      </c>
      <c r="E13" s="67">
        <v>24634.9</v>
      </c>
      <c r="F13" s="66">
        <f t="shared" si="0"/>
        <v>96.927883158834888</v>
      </c>
      <c r="G13" s="66">
        <f t="shared" si="1"/>
        <v>100</v>
      </c>
    </row>
    <row r="14" spans="1:12" s="9" customFormat="1" ht="12" x14ac:dyDescent="0.2">
      <c r="A14" s="6" t="s">
        <v>24</v>
      </c>
      <c r="B14" s="11" t="s">
        <v>25</v>
      </c>
      <c r="C14" s="67">
        <v>20284.8</v>
      </c>
      <c r="D14" s="67">
        <v>20284.8</v>
      </c>
      <c r="E14" s="67">
        <v>20284.8</v>
      </c>
      <c r="F14" s="66">
        <f t="shared" si="0"/>
        <v>100</v>
      </c>
      <c r="G14" s="66">
        <f t="shared" si="1"/>
        <v>100</v>
      </c>
    </row>
    <row r="15" spans="1:12" s="9" customFormat="1" ht="12" x14ac:dyDescent="0.2">
      <c r="A15" s="6" t="s">
        <v>26</v>
      </c>
      <c r="B15" s="11" t="s">
        <v>27</v>
      </c>
      <c r="C15" s="67">
        <v>31066.6</v>
      </c>
      <c r="D15" s="67">
        <v>31066.6</v>
      </c>
      <c r="E15" s="67">
        <v>31066.6</v>
      </c>
      <c r="F15" s="66">
        <f t="shared" si="0"/>
        <v>100</v>
      </c>
      <c r="G15" s="66">
        <f t="shared" si="1"/>
        <v>100</v>
      </c>
    </row>
    <row r="16" spans="1:12" s="9" customFormat="1" ht="12" x14ac:dyDescent="0.2">
      <c r="A16" s="6" t="s">
        <v>28</v>
      </c>
      <c r="B16" s="11" t="s">
        <v>29</v>
      </c>
      <c r="C16" s="67">
        <v>25855.599999999999</v>
      </c>
      <c r="D16" s="67">
        <v>25732.400000000001</v>
      </c>
      <c r="E16" s="67">
        <v>25732.400000000001</v>
      </c>
      <c r="F16" s="66">
        <f t="shared" si="0"/>
        <v>99.523507480004341</v>
      </c>
      <c r="G16" s="66">
        <f t="shared" si="1"/>
        <v>100</v>
      </c>
    </row>
    <row r="17" spans="1:7" s="5" customFormat="1" ht="12" x14ac:dyDescent="0.2">
      <c r="A17" s="10"/>
      <c r="B17" s="12" t="s">
        <v>30</v>
      </c>
      <c r="C17" s="65">
        <f>C6+C3</f>
        <v>243221</v>
      </c>
      <c r="D17" s="65">
        <f>D6+D3</f>
        <v>239558.3</v>
      </c>
      <c r="E17" s="65">
        <f>E6+E3</f>
        <v>239558.3</v>
      </c>
      <c r="F17" s="65">
        <f t="shared" si="0"/>
        <v>98.494085625829996</v>
      </c>
      <c r="G17" s="65">
        <f t="shared" si="1"/>
        <v>100</v>
      </c>
    </row>
    <row r="18" spans="1:7" x14ac:dyDescent="0.25">
      <c r="D18" s="61"/>
    </row>
  </sheetData>
  <mergeCells count="2">
    <mergeCell ref="A1:G1"/>
    <mergeCell ref="J2:L2"/>
  </mergeCells>
  <phoneticPr fontId="3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28"/>
  <sheetViews>
    <sheetView zoomScale="85" workbookViewId="0">
      <pane xSplit="2" ySplit="3" topLeftCell="C4" activePane="bottomRight" state="frozen"/>
      <selection activeCell="E21" sqref="E21"/>
      <selection pane="topRight" activeCell="E21" sqref="E21"/>
      <selection pane="bottomLeft" activeCell="E21" sqref="E21"/>
      <selection pane="bottomRight" activeCell="L14" sqref="L14"/>
    </sheetView>
  </sheetViews>
  <sheetFormatPr defaultRowHeight="15" x14ac:dyDescent="0.25"/>
  <cols>
    <col min="1" max="1" width="9.42578125" style="63" customWidth="1"/>
    <col min="2" max="2" width="40" style="63" customWidth="1"/>
    <col min="3" max="3" width="16.42578125" style="63" customWidth="1"/>
    <col min="4" max="4" width="16.7109375" style="63" customWidth="1"/>
    <col min="5" max="5" width="12.85546875" style="63" customWidth="1"/>
    <col min="6" max="6" width="11.85546875" style="63" customWidth="1"/>
    <col min="7" max="7" width="13.42578125" style="63" customWidth="1"/>
    <col min="8" max="16384" width="9.140625" style="63"/>
  </cols>
  <sheetData>
    <row r="1" spans="1:7" x14ac:dyDescent="0.25">
      <c r="A1" s="90" t="s">
        <v>60</v>
      </c>
      <c r="B1" s="90"/>
      <c r="C1" s="90"/>
      <c r="D1" s="90"/>
      <c r="E1" s="90"/>
      <c r="F1" s="90"/>
      <c r="G1" s="90"/>
    </row>
    <row r="2" spans="1:7" ht="49.5" customHeight="1" x14ac:dyDescent="0.25">
      <c r="A2" s="90"/>
      <c r="B2" s="90"/>
      <c r="C2" s="90"/>
      <c r="D2" s="90"/>
      <c r="E2" s="90"/>
      <c r="F2" s="90"/>
      <c r="G2" s="90"/>
    </row>
    <row r="3" spans="1:7" ht="90.75" customHeight="1" x14ac:dyDescent="0.25">
      <c r="A3" s="145" t="s">
        <v>0</v>
      </c>
      <c r="B3" s="145" t="s">
        <v>1</v>
      </c>
      <c r="C3" s="145" t="s">
        <v>71</v>
      </c>
      <c r="D3" s="145" t="s">
        <v>70</v>
      </c>
      <c r="E3" s="145" t="s">
        <v>55</v>
      </c>
      <c r="F3" s="145" t="s">
        <v>38</v>
      </c>
      <c r="G3" s="145" t="s">
        <v>3</v>
      </c>
    </row>
    <row r="4" spans="1:7" ht="26.25" customHeight="1" x14ac:dyDescent="0.25">
      <c r="A4" s="150"/>
      <c r="B4" s="131" t="s">
        <v>39</v>
      </c>
      <c r="C4" s="141">
        <f>SUM(C5:C27)</f>
        <v>6690</v>
      </c>
      <c r="D4" s="141">
        <f>SUM(D5:D27)</f>
        <v>0</v>
      </c>
      <c r="E4" s="141">
        <f>SUM(E5:E27)</f>
        <v>0</v>
      </c>
      <c r="F4" s="141">
        <v>0</v>
      </c>
      <c r="G4" s="141">
        <v>0</v>
      </c>
    </row>
    <row r="5" spans="1:7" ht="22.5" customHeight="1" x14ac:dyDescent="0.25">
      <c r="A5" s="150"/>
      <c r="B5" s="143" t="s">
        <v>76</v>
      </c>
      <c r="C5" s="138">
        <v>232</v>
      </c>
      <c r="D5" s="138">
        <v>0</v>
      </c>
      <c r="E5" s="138">
        <v>0</v>
      </c>
      <c r="F5" s="138">
        <v>0</v>
      </c>
      <c r="G5" s="138">
        <v>0</v>
      </c>
    </row>
    <row r="6" spans="1:7" ht="22.5" customHeight="1" x14ac:dyDescent="0.25">
      <c r="A6" s="150"/>
      <c r="B6" s="143" t="s">
        <v>77</v>
      </c>
      <c r="C6" s="138">
        <v>322</v>
      </c>
      <c r="D6" s="138">
        <v>0</v>
      </c>
      <c r="E6" s="138">
        <v>0</v>
      </c>
      <c r="F6" s="138">
        <v>0</v>
      </c>
      <c r="G6" s="138">
        <v>0</v>
      </c>
    </row>
    <row r="7" spans="1:7" ht="22.5" customHeight="1" x14ac:dyDescent="0.25">
      <c r="A7" s="150"/>
      <c r="B7" s="143" t="s">
        <v>37</v>
      </c>
      <c r="C7" s="138">
        <v>270</v>
      </c>
      <c r="D7" s="138">
        <v>0</v>
      </c>
      <c r="E7" s="138">
        <v>0</v>
      </c>
      <c r="F7" s="138">
        <v>0</v>
      </c>
      <c r="G7" s="138">
        <v>0</v>
      </c>
    </row>
    <row r="8" spans="1:7" ht="18" customHeight="1" x14ac:dyDescent="0.25">
      <c r="A8" s="150"/>
      <c r="B8" s="143" t="s">
        <v>45</v>
      </c>
      <c r="C8" s="138">
        <v>146</v>
      </c>
      <c r="D8" s="138">
        <v>0</v>
      </c>
      <c r="E8" s="138">
        <v>0</v>
      </c>
      <c r="F8" s="138">
        <v>0</v>
      </c>
      <c r="G8" s="138">
        <v>0</v>
      </c>
    </row>
    <row r="9" spans="1:7" ht="15.75" x14ac:dyDescent="0.25">
      <c r="A9" s="150"/>
      <c r="B9" s="151" t="s">
        <v>50</v>
      </c>
      <c r="C9" s="138">
        <v>210</v>
      </c>
      <c r="D9" s="138">
        <v>0</v>
      </c>
      <c r="E9" s="138">
        <v>0</v>
      </c>
      <c r="F9" s="138">
        <v>0</v>
      </c>
      <c r="G9" s="138">
        <v>0</v>
      </c>
    </row>
    <row r="10" spans="1:7" ht="19.5" customHeight="1" x14ac:dyDescent="0.25">
      <c r="A10" s="150"/>
      <c r="B10" s="143" t="s">
        <v>42</v>
      </c>
      <c r="C10" s="138">
        <f>293+424</f>
        <v>717</v>
      </c>
      <c r="D10" s="138">
        <v>0</v>
      </c>
      <c r="E10" s="138">
        <v>0</v>
      </c>
      <c r="F10" s="138">
        <v>0</v>
      </c>
      <c r="G10" s="138">
        <v>0</v>
      </c>
    </row>
    <row r="11" spans="1:7" ht="19.5" customHeight="1" x14ac:dyDescent="0.25">
      <c r="A11" s="150"/>
      <c r="B11" s="143" t="s">
        <v>51</v>
      </c>
      <c r="C11" s="138">
        <v>270</v>
      </c>
      <c r="D11" s="138">
        <v>0</v>
      </c>
      <c r="E11" s="138">
        <v>0</v>
      </c>
      <c r="F11" s="138">
        <v>0</v>
      </c>
      <c r="G11" s="138">
        <v>0</v>
      </c>
    </row>
    <row r="12" spans="1:7" ht="21" customHeight="1" x14ac:dyDescent="0.25">
      <c r="A12" s="150"/>
      <c r="B12" s="143" t="s">
        <v>80</v>
      </c>
      <c r="C12" s="138">
        <v>288</v>
      </c>
      <c r="D12" s="138">
        <v>0</v>
      </c>
      <c r="E12" s="138">
        <v>0</v>
      </c>
      <c r="F12" s="138">
        <v>0</v>
      </c>
      <c r="G12" s="138">
        <v>0</v>
      </c>
    </row>
    <row r="13" spans="1:7" ht="13.5" customHeight="1" x14ac:dyDescent="0.25">
      <c r="A13" s="150"/>
      <c r="B13" s="143" t="s">
        <v>46</v>
      </c>
      <c r="C13" s="138">
        <v>266</v>
      </c>
      <c r="D13" s="138">
        <v>0</v>
      </c>
      <c r="E13" s="138">
        <v>0</v>
      </c>
      <c r="F13" s="138">
        <v>0</v>
      </c>
      <c r="G13" s="138">
        <v>0</v>
      </c>
    </row>
    <row r="14" spans="1:7" ht="15.75" customHeight="1" x14ac:dyDescent="0.25">
      <c r="A14" s="150"/>
      <c r="B14" s="143" t="s">
        <v>47</v>
      </c>
      <c r="C14" s="138">
        <v>232</v>
      </c>
      <c r="D14" s="138">
        <v>0</v>
      </c>
      <c r="E14" s="138">
        <v>0</v>
      </c>
      <c r="F14" s="138">
        <v>0</v>
      </c>
      <c r="G14" s="138">
        <v>0</v>
      </c>
    </row>
    <row r="15" spans="1:7" ht="15.75" x14ac:dyDescent="0.25">
      <c r="A15" s="150"/>
      <c r="B15" s="151" t="s">
        <v>78</v>
      </c>
      <c r="C15" s="138">
        <v>200</v>
      </c>
      <c r="D15" s="138">
        <v>0</v>
      </c>
      <c r="E15" s="138">
        <v>0</v>
      </c>
      <c r="F15" s="138">
        <v>0</v>
      </c>
      <c r="G15" s="138">
        <v>0</v>
      </c>
    </row>
    <row r="16" spans="1:7" ht="15.75" x14ac:dyDescent="0.25">
      <c r="A16" s="150"/>
      <c r="B16" s="151" t="s">
        <v>48</v>
      </c>
      <c r="C16" s="138">
        <v>165</v>
      </c>
      <c r="D16" s="138">
        <v>0</v>
      </c>
      <c r="E16" s="138">
        <v>0</v>
      </c>
      <c r="F16" s="138">
        <v>0</v>
      </c>
      <c r="G16" s="138">
        <v>0</v>
      </c>
    </row>
    <row r="17" spans="1:7" ht="15.75" x14ac:dyDescent="0.25">
      <c r="A17" s="150"/>
      <c r="B17" s="151" t="s">
        <v>35</v>
      </c>
      <c r="C17" s="138">
        <v>165</v>
      </c>
      <c r="D17" s="138">
        <v>0</v>
      </c>
      <c r="E17" s="138">
        <v>0</v>
      </c>
      <c r="F17" s="138">
        <v>0</v>
      </c>
      <c r="G17" s="138">
        <v>0</v>
      </c>
    </row>
    <row r="18" spans="1:7" ht="15.75" x14ac:dyDescent="0.25">
      <c r="A18" s="150"/>
      <c r="B18" s="151" t="s">
        <v>79</v>
      </c>
      <c r="C18" s="138">
        <v>146</v>
      </c>
      <c r="D18" s="138">
        <v>0</v>
      </c>
      <c r="E18" s="138">
        <v>0</v>
      </c>
      <c r="F18" s="138">
        <v>0</v>
      </c>
      <c r="G18" s="138">
        <v>0</v>
      </c>
    </row>
    <row r="19" spans="1:7" ht="15.75" x14ac:dyDescent="0.25">
      <c r="A19" s="150"/>
      <c r="B19" s="151" t="s">
        <v>82</v>
      </c>
      <c r="C19" s="138">
        <v>165</v>
      </c>
      <c r="D19" s="138">
        <v>0</v>
      </c>
      <c r="E19" s="138">
        <v>0</v>
      </c>
      <c r="F19" s="138">
        <v>0</v>
      </c>
      <c r="G19" s="138">
        <v>0</v>
      </c>
    </row>
    <row r="20" spans="1:7" ht="15.75" x14ac:dyDescent="0.25">
      <c r="A20" s="150"/>
      <c r="B20" s="151" t="s">
        <v>49</v>
      </c>
      <c r="C20" s="138">
        <v>266</v>
      </c>
      <c r="D20" s="138">
        <v>0</v>
      </c>
      <c r="E20" s="138">
        <v>0</v>
      </c>
      <c r="F20" s="138">
        <v>0</v>
      </c>
      <c r="G20" s="138">
        <v>0</v>
      </c>
    </row>
    <row r="21" spans="1:7" ht="15.75" x14ac:dyDescent="0.25">
      <c r="A21" s="150"/>
      <c r="B21" s="151" t="s">
        <v>83</v>
      </c>
      <c r="C21" s="138">
        <v>165</v>
      </c>
      <c r="D21" s="138">
        <v>0</v>
      </c>
      <c r="E21" s="138">
        <v>0</v>
      </c>
      <c r="F21" s="138">
        <v>0</v>
      </c>
      <c r="G21" s="138">
        <v>0</v>
      </c>
    </row>
    <row r="22" spans="1:7" ht="15.75" x14ac:dyDescent="0.25">
      <c r="A22" s="150"/>
      <c r="B22" s="151" t="s">
        <v>41</v>
      </c>
      <c r="C22" s="138">
        <v>142</v>
      </c>
      <c r="D22" s="138">
        <v>0</v>
      </c>
      <c r="E22" s="138">
        <v>0</v>
      </c>
      <c r="F22" s="138">
        <v>0</v>
      </c>
      <c r="G22" s="138">
        <v>0</v>
      </c>
    </row>
    <row r="23" spans="1:7" ht="15.75" x14ac:dyDescent="0.25">
      <c r="A23" s="150"/>
      <c r="B23" s="151" t="s">
        <v>53</v>
      </c>
      <c r="C23" s="138">
        <v>165</v>
      </c>
      <c r="D23" s="138">
        <v>0</v>
      </c>
      <c r="E23" s="138">
        <v>0</v>
      </c>
      <c r="F23" s="138">
        <v>0</v>
      </c>
      <c r="G23" s="138">
        <v>0</v>
      </c>
    </row>
    <row r="24" spans="1:7" ht="15.75" x14ac:dyDescent="0.25">
      <c r="A24" s="150"/>
      <c r="B24" s="151" t="s">
        <v>44</v>
      </c>
      <c r="C24" s="138">
        <v>1286</v>
      </c>
      <c r="D24" s="138">
        <v>0</v>
      </c>
      <c r="E24" s="138">
        <v>0</v>
      </c>
      <c r="F24" s="138">
        <v>0</v>
      </c>
      <c r="G24" s="138">
        <v>0</v>
      </c>
    </row>
    <row r="25" spans="1:7" ht="15.75" x14ac:dyDescent="0.25">
      <c r="A25" s="150"/>
      <c r="B25" s="151" t="s">
        <v>81</v>
      </c>
      <c r="C25" s="138">
        <v>165</v>
      </c>
      <c r="D25" s="138">
        <v>0</v>
      </c>
      <c r="E25" s="138">
        <v>0</v>
      </c>
      <c r="F25" s="138">
        <v>0</v>
      </c>
      <c r="G25" s="138">
        <v>0</v>
      </c>
    </row>
    <row r="26" spans="1:7" ht="15.75" x14ac:dyDescent="0.25">
      <c r="A26" s="150"/>
      <c r="B26" s="151" t="s">
        <v>43</v>
      </c>
      <c r="C26" s="138">
        <v>232</v>
      </c>
      <c r="D26" s="138">
        <v>0</v>
      </c>
      <c r="E26" s="138">
        <v>0</v>
      </c>
      <c r="F26" s="138">
        <v>0</v>
      </c>
      <c r="G26" s="138">
        <v>0</v>
      </c>
    </row>
    <row r="27" spans="1:7" ht="15.75" x14ac:dyDescent="0.25">
      <c r="A27" s="150"/>
      <c r="B27" s="151" t="s">
        <v>40</v>
      </c>
      <c r="C27" s="138">
        <v>475</v>
      </c>
      <c r="D27" s="138">
        <v>0</v>
      </c>
      <c r="E27" s="138">
        <v>0</v>
      </c>
      <c r="F27" s="138">
        <v>0</v>
      </c>
      <c r="G27" s="138">
        <v>0</v>
      </c>
    </row>
    <row r="28" spans="1:7" ht="15.75" x14ac:dyDescent="0.25">
      <c r="A28" s="150"/>
      <c r="B28" s="152" t="s">
        <v>30</v>
      </c>
      <c r="C28" s="141">
        <f>C4</f>
        <v>6690</v>
      </c>
      <c r="D28" s="138">
        <v>0</v>
      </c>
      <c r="E28" s="138">
        <v>0</v>
      </c>
      <c r="F28" s="138">
        <v>0</v>
      </c>
      <c r="G28" s="138">
        <v>0</v>
      </c>
    </row>
  </sheetData>
  <mergeCells count="1">
    <mergeCell ref="A1:G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6"/>
  <sheetViews>
    <sheetView zoomScaleNormal="100" workbookViewId="0">
      <selection activeCell="J9" sqref="J9"/>
    </sheetView>
  </sheetViews>
  <sheetFormatPr defaultRowHeight="15" x14ac:dyDescent="0.25"/>
  <cols>
    <col min="1" max="1" width="9.140625" style="63"/>
    <col min="2" max="2" width="25.5703125" style="63" customWidth="1"/>
    <col min="3" max="3" width="17.7109375" style="63" customWidth="1"/>
    <col min="4" max="4" width="16.42578125" style="63" customWidth="1"/>
    <col min="5" max="5" width="12.42578125" style="63" customWidth="1"/>
    <col min="6" max="6" width="10.7109375" style="63" customWidth="1"/>
    <col min="7" max="7" width="13.140625" style="63" customWidth="1"/>
    <col min="8" max="16384" width="9.140625" style="63"/>
  </cols>
  <sheetData>
    <row r="1" spans="1:7" x14ac:dyDescent="0.25">
      <c r="A1" s="153"/>
      <c r="B1" s="90" t="s">
        <v>84</v>
      </c>
      <c r="C1" s="90"/>
      <c r="D1" s="90"/>
      <c r="E1" s="90"/>
      <c r="F1" s="90"/>
      <c r="G1" s="90"/>
    </row>
    <row r="2" spans="1:7" ht="70.5" customHeight="1" x14ac:dyDescent="0.25">
      <c r="A2" s="153"/>
      <c r="B2" s="90"/>
      <c r="C2" s="90"/>
      <c r="D2" s="90"/>
      <c r="E2" s="90"/>
      <c r="F2" s="90"/>
      <c r="G2" s="90"/>
    </row>
    <row r="3" spans="1:7" ht="94.5" x14ac:dyDescent="0.25">
      <c r="A3" s="145" t="s">
        <v>0</v>
      </c>
      <c r="B3" s="145" t="s">
        <v>1</v>
      </c>
      <c r="C3" s="145" t="s">
        <v>71</v>
      </c>
      <c r="D3" s="145" t="s">
        <v>70</v>
      </c>
      <c r="E3" s="145" t="s">
        <v>55</v>
      </c>
      <c r="F3" s="145" t="s">
        <v>38</v>
      </c>
      <c r="G3" s="145" t="s">
        <v>3</v>
      </c>
    </row>
    <row r="4" spans="1:7" ht="31.5" x14ac:dyDescent="0.25">
      <c r="A4" s="150"/>
      <c r="B4" s="131" t="s">
        <v>9</v>
      </c>
      <c r="C4" s="141">
        <f>C5</f>
        <v>1200</v>
      </c>
      <c r="D4" s="141">
        <f>D5</f>
        <v>0</v>
      </c>
      <c r="E4" s="141">
        <f>E5</f>
        <v>0</v>
      </c>
      <c r="F4" s="141">
        <v>0</v>
      </c>
      <c r="G4" s="154">
        <v>0</v>
      </c>
    </row>
    <row r="5" spans="1:7" ht="15.75" x14ac:dyDescent="0.25">
      <c r="A5" s="150"/>
      <c r="B5" s="136" t="s">
        <v>23</v>
      </c>
      <c r="C5" s="138">
        <v>1200</v>
      </c>
      <c r="D5" s="138">
        <v>0</v>
      </c>
      <c r="E5" s="138">
        <v>0</v>
      </c>
      <c r="F5" s="138">
        <v>0</v>
      </c>
      <c r="G5" s="137">
        <v>0</v>
      </c>
    </row>
    <row r="6" spans="1:7" ht="15.75" x14ac:dyDescent="0.25">
      <c r="A6" s="150"/>
      <c r="B6" s="140" t="s">
        <v>30</v>
      </c>
      <c r="C6" s="141">
        <f>C4</f>
        <v>1200</v>
      </c>
      <c r="D6" s="141">
        <f>D4</f>
        <v>0</v>
      </c>
      <c r="E6" s="141">
        <f>E4</f>
        <v>0</v>
      </c>
      <c r="F6" s="141">
        <v>0</v>
      </c>
      <c r="G6" s="154">
        <v>0</v>
      </c>
    </row>
  </sheetData>
  <mergeCells count="1">
    <mergeCell ref="B1:G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7"/>
  <sheetViews>
    <sheetView workbookViewId="0">
      <selection activeCell="K3" sqref="K3"/>
    </sheetView>
  </sheetViews>
  <sheetFormatPr defaultRowHeight="15" x14ac:dyDescent="0.25"/>
  <cols>
    <col min="1" max="1" width="9.140625" style="63"/>
    <col min="2" max="2" width="34.5703125" style="63" customWidth="1"/>
    <col min="3" max="3" width="15.85546875" style="63" customWidth="1"/>
    <col min="4" max="4" width="15.7109375" style="63" customWidth="1"/>
    <col min="5" max="5" width="12.28515625" style="63" customWidth="1"/>
    <col min="6" max="6" width="12" style="63" customWidth="1"/>
    <col min="7" max="7" width="12.140625" style="63" customWidth="1"/>
    <col min="8" max="16384" width="9.140625" style="63"/>
  </cols>
  <sheetData>
    <row r="1" spans="1:7" x14ac:dyDescent="0.25">
      <c r="A1" s="90" t="s">
        <v>61</v>
      </c>
      <c r="B1" s="90"/>
      <c r="C1" s="90"/>
      <c r="D1" s="90"/>
      <c r="E1" s="90"/>
      <c r="F1" s="90"/>
      <c r="G1" s="90"/>
    </row>
    <row r="2" spans="1:7" ht="84" customHeight="1" x14ac:dyDescent="0.25">
      <c r="A2" s="90"/>
      <c r="B2" s="90"/>
      <c r="C2" s="90"/>
      <c r="D2" s="90"/>
      <c r="E2" s="90"/>
      <c r="F2" s="90"/>
      <c r="G2" s="90"/>
    </row>
    <row r="3" spans="1:7" ht="94.5" x14ac:dyDescent="0.25">
      <c r="A3" s="145" t="s">
        <v>0</v>
      </c>
      <c r="B3" s="145" t="s">
        <v>1</v>
      </c>
      <c r="C3" s="145" t="s">
        <v>71</v>
      </c>
      <c r="D3" s="145" t="s">
        <v>72</v>
      </c>
      <c r="E3" s="145" t="s">
        <v>55</v>
      </c>
      <c r="F3" s="145" t="s">
        <v>38</v>
      </c>
      <c r="G3" s="145" t="s">
        <v>3</v>
      </c>
    </row>
    <row r="4" spans="1:7" ht="15.75" x14ac:dyDescent="0.25">
      <c r="A4" s="150"/>
      <c r="B4" s="131" t="s">
        <v>9</v>
      </c>
      <c r="C4" s="141">
        <f>C5+C6</f>
        <v>427</v>
      </c>
      <c r="D4" s="141">
        <f>D5+D6</f>
        <v>0</v>
      </c>
      <c r="E4" s="141">
        <f>E5+E6</f>
        <v>0</v>
      </c>
      <c r="F4" s="138">
        <v>0</v>
      </c>
      <c r="G4" s="154">
        <v>0</v>
      </c>
    </row>
    <row r="5" spans="1:7" ht="31.5" x14ac:dyDescent="0.25">
      <c r="A5" s="150"/>
      <c r="B5" s="155" t="s">
        <v>85</v>
      </c>
      <c r="C5" s="138">
        <v>213</v>
      </c>
      <c r="D5" s="138">
        <v>0</v>
      </c>
      <c r="E5" s="138">
        <v>0</v>
      </c>
      <c r="F5" s="138">
        <v>0</v>
      </c>
      <c r="G5" s="137">
        <v>0</v>
      </c>
    </row>
    <row r="6" spans="1:7" ht="31.5" x14ac:dyDescent="0.25">
      <c r="A6" s="150"/>
      <c r="B6" s="155" t="s">
        <v>86</v>
      </c>
      <c r="C6" s="138">
        <v>214</v>
      </c>
      <c r="D6" s="138">
        <v>0</v>
      </c>
      <c r="E6" s="138">
        <v>0</v>
      </c>
      <c r="F6" s="138">
        <v>0</v>
      </c>
      <c r="G6" s="137">
        <v>0</v>
      </c>
    </row>
    <row r="7" spans="1:7" ht="15.75" x14ac:dyDescent="0.25">
      <c r="A7" s="150"/>
      <c r="B7" s="140" t="s">
        <v>36</v>
      </c>
      <c r="C7" s="141">
        <f>C4</f>
        <v>427</v>
      </c>
      <c r="D7" s="141">
        <f>D4</f>
        <v>0</v>
      </c>
      <c r="E7" s="141">
        <f>E4</f>
        <v>0</v>
      </c>
      <c r="F7" s="138">
        <v>0</v>
      </c>
      <c r="G7" s="154">
        <v>0</v>
      </c>
    </row>
  </sheetData>
  <mergeCells count="1">
    <mergeCell ref="A1:G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6"/>
  <sheetViews>
    <sheetView workbookViewId="0">
      <selection activeCell="G7" sqref="G7"/>
    </sheetView>
  </sheetViews>
  <sheetFormatPr defaultRowHeight="15" x14ac:dyDescent="0.25"/>
  <cols>
    <col min="1" max="1" width="6.7109375" style="63" customWidth="1"/>
    <col min="2" max="2" width="29.85546875" style="63" customWidth="1"/>
    <col min="3" max="3" width="13.85546875" style="63" customWidth="1"/>
    <col min="4" max="4" width="16.42578125" style="63" customWidth="1"/>
    <col min="5" max="5" width="12.5703125" style="63" customWidth="1"/>
    <col min="6" max="6" width="11" style="63" customWidth="1"/>
    <col min="7" max="7" width="11.7109375" style="63" customWidth="1"/>
    <col min="8" max="16384" width="9.140625" style="63"/>
  </cols>
  <sheetData>
    <row r="1" spans="1:7" x14ac:dyDescent="0.25">
      <c r="A1" s="90" t="s">
        <v>62</v>
      </c>
      <c r="B1" s="90"/>
      <c r="C1" s="90"/>
      <c r="D1" s="90"/>
      <c r="E1" s="90"/>
      <c r="F1" s="90"/>
      <c r="G1" s="90"/>
    </row>
    <row r="2" spans="1:7" ht="52.5" customHeight="1" x14ac:dyDescent="0.25">
      <c r="A2" s="90"/>
      <c r="B2" s="90"/>
      <c r="C2" s="90"/>
      <c r="D2" s="90"/>
      <c r="E2" s="90"/>
      <c r="F2" s="90"/>
      <c r="G2" s="90"/>
    </row>
    <row r="3" spans="1:7" ht="126" x14ac:dyDescent="0.25">
      <c r="A3" s="145" t="s">
        <v>0</v>
      </c>
      <c r="B3" s="145" t="s">
        <v>1</v>
      </c>
      <c r="C3" s="145" t="s">
        <v>71</v>
      </c>
      <c r="D3" s="145" t="s">
        <v>72</v>
      </c>
      <c r="E3" s="145" t="s">
        <v>55</v>
      </c>
      <c r="F3" s="145" t="s">
        <v>38</v>
      </c>
      <c r="G3" s="145" t="s">
        <v>3</v>
      </c>
    </row>
    <row r="4" spans="1:7" ht="15.75" x14ac:dyDescent="0.25">
      <c r="A4" s="156">
        <v>1</v>
      </c>
      <c r="B4" s="131" t="s">
        <v>9</v>
      </c>
      <c r="C4" s="157">
        <f>C5</f>
        <v>1590</v>
      </c>
      <c r="D4" s="157">
        <f>D5</f>
        <v>0</v>
      </c>
      <c r="E4" s="157">
        <f>E5</f>
        <v>0</v>
      </c>
      <c r="F4" s="149">
        <v>0</v>
      </c>
      <c r="G4" s="138">
        <v>0</v>
      </c>
    </row>
    <row r="5" spans="1:7" ht="31.5" x14ac:dyDescent="0.25">
      <c r="A5" s="156">
        <v>2</v>
      </c>
      <c r="B5" s="147" t="s">
        <v>87</v>
      </c>
      <c r="C5" s="138">
        <v>1590</v>
      </c>
      <c r="D5" s="138">
        <v>0</v>
      </c>
      <c r="E5" s="138">
        <v>0</v>
      </c>
      <c r="F5" s="138">
        <v>0</v>
      </c>
      <c r="G5" s="138">
        <v>0</v>
      </c>
    </row>
    <row r="6" spans="1:7" ht="15.75" x14ac:dyDescent="0.25">
      <c r="A6" s="156"/>
      <c r="B6" s="140" t="s">
        <v>30</v>
      </c>
      <c r="C6" s="140">
        <f>C4</f>
        <v>1590</v>
      </c>
      <c r="D6" s="140">
        <f>D4</f>
        <v>0</v>
      </c>
      <c r="E6" s="140">
        <f>E4</f>
        <v>0</v>
      </c>
      <c r="F6" s="140">
        <v>0</v>
      </c>
      <c r="G6" s="138">
        <v>0</v>
      </c>
    </row>
  </sheetData>
  <mergeCells count="1">
    <mergeCell ref="A1:G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workbookViewId="0">
      <selection activeCell="L15" sqref="L15"/>
    </sheetView>
  </sheetViews>
  <sheetFormatPr defaultRowHeight="15" x14ac:dyDescent="0.25"/>
  <cols>
    <col min="1" max="1" width="4.42578125" style="13" customWidth="1"/>
    <col min="2" max="2" width="24.5703125" customWidth="1"/>
    <col min="3" max="3" width="17.7109375" style="14" customWidth="1"/>
    <col min="4" max="4" width="17.85546875" style="14" customWidth="1"/>
    <col min="5" max="5" width="12.85546875" style="16" customWidth="1"/>
    <col min="6" max="6" width="13.28515625" style="16" customWidth="1"/>
    <col min="7" max="7" width="11.7109375" style="16" customWidth="1"/>
  </cols>
  <sheetData>
    <row r="1" spans="1:10" ht="27" customHeight="1" x14ac:dyDescent="0.25">
      <c r="A1" s="94" t="s">
        <v>63</v>
      </c>
      <c r="B1" s="95"/>
      <c r="C1" s="95"/>
      <c r="D1" s="95"/>
      <c r="E1" s="95"/>
      <c r="F1" s="95"/>
      <c r="G1" s="95"/>
      <c r="H1" s="1"/>
      <c r="I1" s="1"/>
      <c r="J1" s="1"/>
    </row>
    <row r="2" spans="1:10" ht="48" x14ac:dyDescent="0.25">
      <c r="A2" s="2" t="s">
        <v>0</v>
      </c>
      <c r="B2" s="17" t="s">
        <v>1</v>
      </c>
      <c r="C2" s="17" t="s">
        <v>71</v>
      </c>
      <c r="D2" s="17" t="s">
        <v>70</v>
      </c>
      <c r="E2" s="17" t="s">
        <v>55</v>
      </c>
      <c r="F2" s="17" t="s">
        <v>2</v>
      </c>
      <c r="G2" s="17" t="s">
        <v>3</v>
      </c>
      <c r="H2" s="1"/>
      <c r="I2" s="1"/>
      <c r="J2" s="1"/>
    </row>
    <row r="3" spans="1:10" s="5" customFormat="1" ht="12.75" x14ac:dyDescent="0.2">
      <c r="A3" s="18"/>
      <c r="B3" s="19" t="s">
        <v>4</v>
      </c>
      <c r="C3" s="20">
        <f>C4+C5</f>
        <v>0</v>
      </c>
      <c r="D3" s="21">
        <f>D4+D5</f>
        <v>113103.8</v>
      </c>
      <c r="E3" s="21">
        <f>E4+E5</f>
        <v>3503</v>
      </c>
      <c r="F3" s="22">
        <v>0</v>
      </c>
      <c r="G3" s="22">
        <f>E3/D3*100</f>
        <v>3.0971550027496866</v>
      </c>
    </row>
    <row r="4" spans="1:10" s="9" customFormat="1" ht="12.75" x14ac:dyDescent="0.2">
      <c r="A4" s="23" t="s">
        <v>5</v>
      </c>
      <c r="B4" s="24" t="s">
        <v>6</v>
      </c>
      <c r="C4" s="25">
        <v>0</v>
      </c>
      <c r="D4" s="79">
        <v>95586.6</v>
      </c>
      <c r="E4" s="27">
        <v>3503</v>
      </c>
      <c r="F4" s="22">
        <v>0</v>
      </c>
      <c r="G4" s="28">
        <f t="shared" ref="G3:G18" si="0">E4/D4*100</f>
        <v>3.6647396183147012</v>
      </c>
    </row>
    <row r="5" spans="1:10" s="9" customFormat="1" ht="12.75" x14ac:dyDescent="0.2">
      <c r="A5" s="23" t="s">
        <v>7</v>
      </c>
      <c r="B5" s="24" t="s">
        <v>8</v>
      </c>
      <c r="C5" s="25">
        <v>0</v>
      </c>
      <c r="D5" s="79">
        <v>17517.2</v>
      </c>
      <c r="E5" s="27">
        <v>0</v>
      </c>
      <c r="F5" s="22">
        <v>0</v>
      </c>
      <c r="G5" s="28">
        <v>0</v>
      </c>
    </row>
    <row r="6" spans="1:10" s="5" customFormat="1" ht="12.75" x14ac:dyDescent="0.2">
      <c r="A6" s="29"/>
      <c r="B6" s="19" t="s">
        <v>9</v>
      </c>
      <c r="C6" s="30">
        <f>SUM(C7:C16)</f>
        <v>0</v>
      </c>
      <c r="D6" s="80">
        <f>SUM(D7:D16)</f>
        <v>103850</v>
      </c>
      <c r="E6" s="31">
        <f>SUM(E7:E16)</f>
        <v>72514.8</v>
      </c>
      <c r="F6" s="22">
        <v>0</v>
      </c>
      <c r="G6" s="22">
        <f t="shared" si="0"/>
        <v>69.826480500722198</v>
      </c>
    </row>
    <row r="7" spans="1:10" s="9" customFormat="1" ht="12.75" x14ac:dyDescent="0.2">
      <c r="A7" s="23" t="s">
        <v>10</v>
      </c>
      <c r="B7" s="24" t="s">
        <v>11</v>
      </c>
      <c r="C7" s="25">
        <v>0</v>
      </c>
      <c r="D7" s="79">
        <v>21257.8</v>
      </c>
      <c r="E7" s="27">
        <v>6200</v>
      </c>
      <c r="F7" s="22">
        <v>0</v>
      </c>
      <c r="G7" s="28">
        <v>0</v>
      </c>
    </row>
    <row r="8" spans="1:10" s="9" customFormat="1" ht="12.75" x14ac:dyDescent="0.2">
      <c r="A8" s="23" t="s">
        <v>12</v>
      </c>
      <c r="B8" s="32" t="s">
        <v>13</v>
      </c>
      <c r="C8" s="25">
        <v>0</v>
      </c>
      <c r="D8" s="81">
        <v>19767</v>
      </c>
      <c r="E8" s="27">
        <v>19767</v>
      </c>
      <c r="F8" s="22">
        <v>0</v>
      </c>
      <c r="G8" s="28">
        <f t="shared" si="0"/>
        <v>100</v>
      </c>
    </row>
    <row r="9" spans="1:10" s="9" customFormat="1" ht="12.75" x14ac:dyDescent="0.2">
      <c r="A9" s="23" t="s">
        <v>14</v>
      </c>
      <c r="B9" s="32" t="s">
        <v>15</v>
      </c>
      <c r="C9" s="25">
        <v>0</v>
      </c>
      <c r="D9" s="81">
        <v>6733.6</v>
      </c>
      <c r="E9" s="27">
        <v>0</v>
      </c>
      <c r="F9" s="22">
        <v>0</v>
      </c>
      <c r="G9" s="28">
        <f t="shared" si="0"/>
        <v>0</v>
      </c>
    </row>
    <row r="10" spans="1:10" s="9" customFormat="1" ht="12.75" x14ac:dyDescent="0.2">
      <c r="A10" s="23" t="s">
        <v>16</v>
      </c>
      <c r="B10" s="32" t="s">
        <v>17</v>
      </c>
      <c r="C10" s="25">
        <v>0</v>
      </c>
      <c r="D10" s="81">
        <v>0</v>
      </c>
      <c r="E10" s="27">
        <v>0</v>
      </c>
      <c r="F10" s="22">
        <v>0</v>
      </c>
      <c r="G10" s="28">
        <v>0</v>
      </c>
    </row>
    <row r="11" spans="1:10" s="9" customFormat="1" ht="12.75" x14ac:dyDescent="0.2">
      <c r="A11" s="23" t="s">
        <v>18</v>
      </c>
      <c r="B11" s="32" t="s">
        <v>19</v>
      </c>
      <c r="C11" s="25">
        <v>0</v>
      </c>
      <c r="D11" s="81">
        <v>0</v>
      </c>
      <c r="E11" s="27">
        <v>0</v>
      </c>
      <c r="F11" s="22">
        <v>0</v>
      </c>
      <c r="G11" s="28">
        <v>0</v>
      </c>
    </row>
    <row r="12" spans="1:10" s="9" customFormat="1" ht="12.75" x14ac:dyDescent="0.2">
      <c r="A12" s="23" t="s">
        <v>20</v>
      </c>
      <c r="B12" s="32" t="s">
        <v>21</v>
      </c>
      <c r="C12" s="25">
        <v>0</v>
      </c>
      <c r="D12" s="81">
        <v>5100</v>
      </c>
      <c r="E12" s="27">
        <v>5100</v>
      </c>
      <c r="F12" s="22">
        <v>0</v>
      </c>
      <c r="G12" s="28">
        <f t="shared" si="0"/>
        <v>100</v>
      </c>
    </row>
    <row r="13" spans="1:10" s="9" customFormat="1" ht="12.75" x14ac:dyDescent="0.2">
      <c r="A13" s="23" t="s">
        <v>22</v>
      </c>
      <c r="B13" s="32" t="s">
        <v>23</v>
      </c>
      <c r="C13" s="25">
        <v>0</v>
      </c>
      <c r="D13" s="81">
        <v>0</v>
      </c>
      <c r="E13" s="27">
        <v>0</v>
      </c>
      <c r="F13" s="22">
        <v>0</v>
      </c>
      <c r="G13" s="28">
        <v>0</v>
      </c>
    </row>
    <row r="14" spans="1:10" s="9" customFormat="1" ht="12.75" x14ac:dyDescent="0.2">
      <c r="A14" s="23" t="s">
        <v>24</v>
      </c>
      <c r="B14" s="32" t="s">
        <v>25</v>
      </c>
      <c r="C14" s="25">
        <v>0</v>
      </c>
      <c r="D14" s="81">
        <v>4643.8</v>
      </c>
      <c r="E14" s="27">
        <v>0</v>
      </c>
      <c r="F14" s="22">
        <v>0</v>
      </c>
      <c r="G14" s="28">
        <f t="shared" si="0"/>
        <v>0</v>
      </c>
    </row>
    <row r="15" spans="1:10" s="9" customFormat="1" ht="12.75" x14ac:dyDescent="0.2">
      <c r="A15" s="23" t="s">
        <v>26</v>
      </c>
      <c r="B15" s="32" t="s">
        <v>27</v>
      </c>
      <c r="C15" s="25">
        <v>0</v>
      </c>
      <c r="D15" s="81">
        <f>5100+36347.8</f>
        <v>41447.800000000003</v>
      </c>
      <c r="E15" s="27">
        <v>41447.800000000003</v>
      </c>
      <c r="F15" s="22">
        <v>0</v>
      </c>
      <c r="G15" s="28">
        <f t="shared" si="0"/>
        <v>100</v>
      </c>
    </row>
    <row r="16" spans="1:10" s="9" customFormat="1" ht="12.75" x14ac:dyDescent="0.2">
      <c r="A16" s="23" t="s">
        <v>28</v>
      </c>
      <c r="B16" s="32" t="s">
        <v>29</v>
      </c>
      <c r="C16" s="25">
        <v>0</v>
      </c>
      <c r="D16" s="81">
        <v>4900</v>
      </c>
      <c r="E16" s="27">
        <v>0</v>
      </c>
      <c r="F16" s="22">
        <v>0</v>
      </c>
      <c r="G16" s="28">
        <f t="shared" si="0"/>
        <v>0</v>
      </c>
    </row>
    <row r="17" spans="1:7" s="9" customFormat="1" ht="12.75" x14ac:dyDescent="0.2">
      <c r="A17" s="23"/>
      <c r="B17" s="32" t="s">
        <v>31</v>
      </c>
      <c r="C17" s="25">
        <v>48650</v>
      </c>
      <c r="D17" s="81">
        <v>0</v>
      </c>
      <c r="E17" s="27">
        <v>0</v>
      </c>
      <c r="F17" s="22">
        <f>E17/C17*100</f>
        <v>0</v>
      </c>
      <c r="G17" s="28">
        <v>0</v>
      </c>
    </row>
    <row r="18" spans="1:7" s="5" customFormat="1" ht="12.75" x14ac:dyDescent="0.2">
      <c r="A18" s="29"/>
      <c r="B18" s="33" t="s">
        <v>30</v>
      </c>
      <c r="C18" s="30">
        <f>C4+C5+C7+C8+C9+C10+C11+C12+C13+C14+C15+C16+C17</f>
        <v>48650</v>
      </c>
      <c r="D18" s="31">
        <f>D4+D5+D7+D8+D9+D10+D11+D12+D13+D14+D15+D16+D17</f>
        <v>216953.8</v>
      </c>
      <c r="E18" s="35">
        <f>E4+E5+E7+E8+E9+E10+E11+E12+E13+E14+E15+E16+E17</f>
        <v>76017.8</v>
      </c>
      <c r="F18" s="22">
        <v>0</v>
      </c>
      <c r="G18" s="22">
        <f t="shared" si="0"/>
        <v>35.038704092760767</v>
      </c>
    </row>
    <row r="19" spans="1:7" x14ac:dyDescent="0.25">
      <c r="C19" s="15"/>
      <c r="D19" s="15"/>
      <c r="E19" s="34"/>
      <c r="F19" s="34"/>
      <c r="G19" s="34"/>
    </row>
    <row r="20" spans="1:7" x14ac:dyDescent="0.25">
      <c r="C20" s="36"/>
      <c r="D20" s="36"/>
      <c r="E20" s="37"/>
      <c r="F20" s="34"/>
      <c r="G20" s="34"/>
    </row>
  </sheetData>
  <mergeCells count="1">
    <mergeCell ref="A1:G1"/>
  </mergeCells>
  <phoneticPr fontId="3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7"/>
  <sheetViews>
    <sheetView zoomScaleNormal="100" workbookViewId="0">
      <selection activeCell="D15" sqref="D15"/>
    </sheetView>
  </sheetViews>
  <sheetFormatPr defaultColWidth="9.140625" defaultRowHeight="15" x14ac:dyDescent="0.25"/>
  <cols>
    <col min="1" max="1" width="6.7109375" style="99" customWidth="1"/>
    <col min="2" max="2" width="38.28515625" style="99" customWidth="1"/>
    <col min="3" max="3" width="18.42578125" style="99" customWidth="1"/>
    <col min="4" max="4" width="19.7109375" style="99" customWidth="1"/>
    <col min="5" max="5" width="14.28515625" style="99" customWidth="1"/>
    <col min="6" max="6" width="15.5703125" style="99" customWidth="1"/>
    <col min="7" max="7" width="14.140625" style="99" customWidth="1"/>
    <col min="8" max="16384" width="9.140625" style="99"/>
  </cols>
  <sheetData>
    <row r="1" spans="1:7" ht="95.25" customHeight="1" x14ac:dyDescent="0.25">
      <c r="A1" s="127" t="s">
        <v>64</v>
      </c>
      <c r="B1" s="128"/>
      <c r="C1" s="128"/>
      <c r="D1" s="128"/>
      <c r="E1" s="128"/>
      <c r="F1" s="128"/>
      <c r="G1" s="128"/>
    </row>
    <row r="2" spans="1:7" ht="94.5" x14ac:dyDescent="0.25">
      <c r="A2" s="145" t="s">
        <v>0</v>
      </c>
      <c r="B2" s="145" t="s">
        <v>1</v>
      </c>
      <c r="C2" s="145" t="s">
        <v>71</v>
      </c>
      <c r="D2" s="145" t="s">
        <v>70</v>
      </c>
      <c r="E2" s="145" t="s">
        <v>55</v>
      </c>
      <c r="F2" s="145" t="s">
        <v>38</v>
      </c>
      <c r="G2" s="145" t="s">
        <v>3</v>
      </c>
    </row>
    <row r="3" spans="1:7" ht="15.75" x14ac:dyDescent="0.25">
      <c r="A3" s="150"/>
      <c r="B3" s="131"/>
      <c r="C3" s="141"/>
      <c r="D3" s="141"/>
      <c r="E3" s="141"/>
      <c r="F3" s="138"/>
      <c r="G3" s="154">
        <v>0</v>
      </c>
    </row>
    <row r="4" spans="1:7" ht="15.75" x14ac:dyDescent="0.25">
      <c r="A4" s="150"/>
      <c r="B4" s="136" t="s">
        <v>88</v>
      </c>
      <c r="C4" s="138">
        <v>48650</v>
      </c>
      <c r="D4" s="138">
        <v>0</v>
      </c>
      <c r="E4" s="138">
        <v>0</v>
      </c>
      <c r="F4" s="138">
        <v>0</v>
      </c>
      <c r="G4" s="154">
        <v>0</v>
      </c>
    </row>
    <row r="5" spans="1:7" ht="15.75" x14ac:dyDescent="0.25">
      <c r="A5" s="150"/>
      <c r="B5" s="140" t="s">
        <v>36</v>
      </c>
      <c r="C5" s="141">
        <f>C4</f>
        <v>48650</v>
      </c>
      <c r="D5" s="141">
        <f>D3</f>
        <v>0</v>
      </c>
      <c r="E5" s="141">
        <f>E3</f>
        <v>0</v>
      </c>
      <c r="F5" s="138">
        <v>0</v>
      </c>
      <c r="G5" s="154">
        <v>0</v>
      </c>
    </row>
    <row r="6" spans="1:7" x14ac:dyDescent="0.25">
      <c r="A6" s="63"/>
      <c r="B6" s="63"/>
      <c r="C6" s="63"/>
      <c r="D6" s="63"/>
      <c r="E6" s="63"/>
      <c r="F6" s="63"/>
      <c r="G6" s="63"/>
    </row>
    <row r="7" spans="1:7" x14ac:dyDescent="0.25">
      <c r="A7" s="63"/>
      <c r="B7" s="63"/>
      <c r="C7" s="63"/>
      <c r="D7" s="63"/>
      <c r="E7" s="63"/>
      <c r="F7" s="63"/>
      <c r="G7" s="63"/>
    </row>
    <row r="8" spans="1:7" x14ac:dyDescent="0.25">
      <c r="A8" s="63"/>
      <c r="B8" s="63"/>
      <c r="C8" s="63"/>
      <c r="D8" s="63"/>
      <c r="E8" s="63"/>
      <c r="F8" s="63"/>
      <c r="G8" s="63"/>
    </row>
    <row r="9" spans="1:7" x14ac:dyDescent="0.25">
      <c r="A9" s="63"/>
      <c r="B9" s="63"/>
      <c r="C9" s="63"/>
      <c r="D9" s="63"/>
      <c r="E9" s="63"/>
      <c r="F9" s="63"/>
      <c r="G9" s="63"/>
    </row>
    <row r="10" spans="1:7" x14ac:dyDescent="0.25">
      <c r="A10" s="63"/>
      <c r="B10" s="63"/>
      <c r="C10" s="63"/>
      <c r="D10" s="63"/>
      <c r="E10" s="63"/>
      <c r="F10" s="63"/>
      <c r="G10" s="63"/>
    </row>
    <row r="11" spans="1:7" x14ac:dyDescent="0.25">
      <c r="A11" s="63"/>
      <c r="B11" s="63"/>
      <c r="C11" s="63"/>
      <c r="D11" s="63"/>
      <c r="E11" s="63"/>
      <c r="F11" s="63"/>
      <c r="G11" s="63"/>
    </row>
    <row r="12" spans="1:7" x14ac:dyDescent="0.25">
      <c r="A12" s="63"/>
      <c r="B12" s="63"/>
      <c r="C12" s="63"/>
      <c r="D12" s="63"/>
      <c r="E12" s="63"/>
      <c r="F12" s="63"/>
      <c r="G12" s="63"/>
    </row>
    <row r="13" spans="1:7" x14ac:dyDescent="0.25">
      <c r="A13" s="63"/>
      <c r="B13" s="63"/>
      <c r="C13" s="63"/>
      <c r="D13" s="63"/>
      <c r="E13" s="63"/>
      <c r="F13" s="63"/>
      <c r="G13" s="63"/>
    </row>
    <row r="14" spans="1:7" x14ac:dyDescent="0.25">
      <c r="A14" s="63"/>
      <c r="B14" s="63"/>
      <c r="C14" s="63"/>
      <c r="D14" s="63"/>
      <c r="E14" s="63"/>
      <c r="F14" s="63"/>
      <c r="G14" s="63"/>
    </row>
    <row r="15" spans="1:7" x14ac:dyDescent="0.25">
      <c r="A15" s="63"/>
      <c r="B15" s="63"/>
      <c r="C15" s="63"/>
      <c r="D15" s="63"/>
      <c r="E15" s="63"/>
      <c r="F15" s="63"/>
      <c r="G15" s="63"/>
    </row>
    <row r="16" spans="1:7" x14ac:dyDescent="0.25">
      <c r="A16" s="63"/>
      <c r="B16" s="63"/>
      <c r="C16" s="63"/>
      <c r="D16" s="63"/>
      <c r="E16" s="63"/>
      <c r="F16" s="63"/>
      <c r="G16" s="63"/>
    </row>
    <row r="17" spans="1:7" x14ac:dyDescent="0.25">
      <c r="A17" s="63"/>
      <c r="B17" s="63"/>
      <c r="C17" s="63"/>
      <c r="D17" s="63"/>
      <c r="E17" s="63"/>
      <c r="F17" s="63"/>
      <c r="G17" s="63"/>
    </row>
  </sheetData>
  <mergeCells count="1">
    <mergeCell ref="A1:G1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workbookViewId="0">
      <selection activeCell="J28" sqref="J28"/>
    </sheetView>
  </sheetViews>
  <sheetFormatPr defaultRowHeight="15" x14ac:dyDescent="0.25"/>
  <cols>
    <col min="1" max="1" width="4.42578125" style="13" customWidth="1"/>
    <col min="2" max="2" width="24.5703125" customWidth="1"/>
    <col min="3" max="3" width="17.7109375" style="14" customWidth="1"/>
    <col min="4" max="4" width="17.85546875" style="14" customWidth="1"/>
    <col min="5" max="5" width="12.85546875" style="16" customWidth="1"/>
    <col min="6" max="6" width="13.28515625" style="16" customWidth="1"/>
    <col min="7" max="7" width="11.7109375" style="16" customWidth="1"/>
  </cols>
  <sheetData>
    <row r="1" spans="1:10" ht="49.5" customHeight="1" x14ac:dyDescent="0.25">
      <c r="A1" s="94" t="s">
        <v>65</v>
      </c>
      <c r="B1" s="95"/>
      <c r="C1" s="95"/>
      <c r="D1" s="95"/>
      <c r="E1" s="95"/>
      <c r="F1" s="95"/>
      <c r="G1" s="95"/>
      <c r="H1" s="1"/>
      <c r="I1" s="1"/>
      <c r="J1" s="1"/>
    </row>
    <row r="2" spans="1:10" ht="48" x14ac:dyDescent="0.25">
      <c r="A2" s="2" t="s">
        <v>0</v>
      </c>
      <c r="B2" s="17" t="s">
        <v>1</v>
      </c>
      <c r="C2" s="17" t="s">
        <v>71</v>
      </c>
      <c r="D2" s="17" t="s">
        <v>70</v>
      </c>
      <c r="E2" s="17" t="s">
        <v>55</v>
      </c>
      <c r="F2" s="17" t="s">
        <v>2</v>
      </c>
      <c r="G2" s="17" t="s">
        <v>3</v>
      </c>
      <c r="H2" s="1"/>
      <c r="I2" s="1"/>
      <c r="J2" s="1"/>
    </row>
    <row r="3" spans="1:10" s="5" customFormat="1" ht="12.75" x14ac:dyDescent="0.2">
      <c r="A3" s="18"/>
      <c r="B3" s="19" t="s">
        <v>4</v>
      </c>
      <c r="C3" s="20">
        <f>C4+C5</f>
        <v>0</v>
      </c>
      <c r="D3" s="21">
        <f>D4+D5</f>
        <v>0</v>
      </c>
      <c r="E3" s="21">
        <f>E4+E5</f>
        <v>0</v>
      </c>
      <c r="F3" s="22">
        <v>0</v>
      </c>
      <c r="G3" s="22">
        <v>0</v>
      </c>
    </row>
    <row r="4" spans="1:10" s="9" customFormat="1" ht="12.75" x14ac:dyDescent="0.2">
      <c r="A4" s="23" t="s">
        <v>5</v>
      </c>
      <c r="B4" s="24" t="s">
        <v>6</v>
      </c>
      <c r="C4" s="25">
        <v>0</v>
      </c>
      <c r="D4" s="26">
        <v>0</v>
      </c>
      <c r="E4" s="27">
        <v>0</v>
      </c>
      <c r="F4" s="28">
        <v>0</v>
      </c>
      <c r="G4" s="28">
        <v>0</v>
      </c>
    </row>
    <row r="5" spans="1:10" s="9" customFormat="1" ht="12.75" x14ac:dyDescent="0.2">
      <c r="A5" s="23" t="s">
        <v>7</v>
      </c>
      <c r="B5" s="24" t="s">
        <v>8</v>
      </c>
      <c r="C5" s="25">
        <v>0</v>
      </c>
      <c r="D5" s="26">
        <v>0</v>
      </c>
      <c r="E5" s="27">
        <v>0</v>
      </c>
      <c r="F5" s="28">
        <v>0</v>
      </c>
      <c r="G5" s="28">
        <v>0</v>
      </c>
    </row>
    <row r="6" spans="1:10" s="5" customFormat="1" ht="12.75" x14ac:dyDescent="0.2">
      <c r="A6" s="29"/>
      <c r="B6" s="19" t="s">
        <v>9</v>
      </c>
      <c r="C6" s="30">
        <f>SUM(C7:C16)</f>
        <v>0</v>
      </c>
      <c r="D6" s="31">
        <f>SUM(D7:D16)</f>
        <v>0</v>
      </c>
      <c r="E6" s="31">
        <f>SUM(E7:E16)</f>
        <v>0</v>
      </c>
      <c r="F6" s="22">
        <v>0</v>
      </c>
      <c r="G6" s="22">
        <v>0</v>
      </c>
    </row>
    <row r="7" spans="1:10" s="9" customFormat="1" ht="12.75" x14ac:dyDescent="0.2">
      <c r="A7" s="23" t="s">
        <v>10</v>
      </c>
      <c r="B7" s="24" t="s">
        <v>11</v>
      </c>
      <c r="C7" s="25">
        <v>0</v>
      </c>
      <c r="D7" s="26">
        <v>0</v>
      </c>
      <c r="E7" s="27">
        <v>0</v>
      </c>
      <c r="F7" s="28">
        <v>0</v>
      </c>
      <c r="G7" s="28">
        <v>0</v>
      </c>
    </row>
    <row r="8" spans="1:10" s="9" customFormat="1" ht="12.75" x14ac:dyDescent="0.2">
      <c r="A8" s="23" t="s">
        <v>12</v>
      </c>
      <c r="B8" s="32" t="s">
        <v>13</v>
      </c>
      <c r="C8" s="25">
        <v>0</v>
      </c>
      <c r="D8" s="26">
        <v>0</v>
      </c>
      <c r="E8" s="27">
        <v>0</v>
      </c>
      <c r="F8" s="28">
        <v>0</v>
      </c>
      <c r="G8" s="28">
        <v>0</v>
      </c>
    </row>
    <row r="9" spans="1:10" s="9" customFormat="1" ht="12.75" x14ac:dyDescent="0.2">
      <c r="A9" s="23" t="s">
        <v>14</v>
      </c>
      <c r="B9" s="32" t="s">
        <v>15</v>
      </c>
      <c r="C9" s="25">
        <v>0</v>
      </c>
      <c r="D9" s="26">
        <v>0</v>
      </c>
      <c r="E9" s="27">
        <v>0</v>
      </c>
      <c r="F9" s="28">
        <v>0</v>
      </c>
      <c r="G9" s="28">
        <v>0</v>
      </c>
    </row>
    <row r="10" spans="1:10" s="9" customFormat="1" ht="12.75" x14ac:dyDescent="0.2">
      <c r="A10" s="23" t="s">
        <v>16</v>
      </c>
      <c r="B10" s="32" t="s">
        <v>17</v>
      </c>
      <c r="C10" s="25">
        <v>0</v>
      </c>
      <c r="D10" s="26">
        <v>0</v>
      </c>
      <c r="E10" s="27">
        <v>0</v>
      </c>
      <c r="F10" s="28">
        <v>0</v>
      </c>
      <c r="G10" s="28">
        <v>0</v>
      </c>
    </row>
    <row r="11" spans="1:10" s="9" customFormat="1" ht="12.75" x14ac:dyDescent="0.2">
      <c r="A11" s="23" t="s">
        <v>18</v>
      </c>
      <c r="B11" s="32" t="s">
        <v>19</v>
      </c>
      <c r="C11" s="25">
        <v>0</v>
      </c>
      <c r="D11" s="26">
        <v>0</v>
      </c>
      <c r="E11" s="27">
        <v>0</v>
      </c>
      <c r="F11" s="28">
        <v>0</v>
      </c>
      <c r="G11" s="28">
        <v>0</v>
      </c>
    </row>
    <row r="12" spans="1:10" s="9" customFormat="1" ht="12.75" x14ac:dyDescent="0.2">
      <c r="A12" s="23" t="s">
        <v>20</v>
      </c>
      <c r="B12" s="32" t="s">
        <v>21</v>
      </c>
      <c r="C12" s="25">
        <v>0</v>
      </c>
      <c r="D12" s="26">
        <v>0</v>
      </c>
      <c r="E12" s="27">
        <v>0</v>
      </c>
      <c r="F12" s="28">
        <v>0</v>
      </c>
      <c r="G12" s="28">
        <v>0</v>
      </c>
    </row>
    <row r="13" spans="1:10" s="9" customFormat="1" ht="12.75" x14ac:dyDescent="0.2">
      <c r="A13" s="23" t="s">
        <v>22</v>
      </c>
      <c r="B13" s="32" t="s">
        <v>23</v>
      </c>
      <c r="C13" s="25">
        <v>0</v>
      </c>
      <c r="D13" s="26">
        <v>0</v>
      </c>
      <c r="E13" s="27">
        <v>0</v>
      </c>
      <c r="F13" s="28">
        <v>0</v>
      </c>
      <c r="G13" s="28">
        <v>0</v>
      </c>
    </row>
    <row r="14" spans="1:10" s="9" customFormat="1" ht="12.75" x14ac:dyDescent="0.2">
      <c r="A14" s="23" t="s">
        <v>24</v>
      </c>
      <c r="B14" s="32" t="s">
        <v>25</v>
      </c>
      <c r="C14" s="25">
        <v>0</v>
      </c>
      <c r="D14" s="26">
        <v>0</v>
      </c>
      <c r="E14" s="27">
        <v>0</v>
      </c>
      <c r="F14" s="28">
        <v>0</v>
      </c>
      <c r="G14" s="28">
        <v>0</v>
      </c>
    </row>
    <row r="15" spans="1:10" s="9" customFormat="1" ht="12.75" x14ac:dyDescent="0.2">
      <c r="A15" s="23" t="s">
        <v>26</v>
      </c>
      <c r="B15" s="32" t="s">
        <v>27</v>
      </c>
      <c r="C15" s="25">
        <v>0</v>
      </c>
      <c r="D15" s="26">
        <v>0</v>
      </c>
      <c r="E15" s="27">
        <v>0</v>
      </c>
      <c r="F15" s="28">
        <v>0</v>
      </c>
      <c r="G15" s="28">
        <v>0</v>
      </c>
    </row>
    <row r="16" spans="1:10" s="9" customFormat="1" ht="12.75" x14ac:dyDescent="0.2">
      <c r="A16" s="23" t="s">
        <v>28</v>
      </c>
      <c r="B16" s="32" t="s">
        <v>29</v>
      </c>
      <c r="C16" s="25">
        <v>0</v>
      </c>
      <c r="D16" s="26">
        <v>0</v>
      </c>
      <c r="E16" s="27">
        <v>0</v>
      </c>
      <c r="F16" s="28">
        <v>0</v>
      </c>
      <c r="G16" s="28">
        <v>0</v>
      </c>
    </row>
    <row r="17" spans="1:7" s="9" customFormat="1" ht="12.75" x14ac:dyDescent="0.2">
      <c r="A17" s="23"/>
      <c r="B17" s="32" t="s">
        <v>31</v>
      </c>
      <c r="C17" s="25"/>
      <c r="D17" s="26">
        <v>0</v>
      </c>
      <c r="E17" s="27">
        <v>0</v>
      </c>
      <c r="F17" s="28">
        <v>0</v>
      </c>
      <c r="G17" s="28">
        <v>0</v>
      </c>
    </row>
    <row r="18" spans="1:7" s="5" customFormat="1" ht="12.75" x14ac:dyDescent="0.2">
      <c r="A18" s="29"/>
      <c r="B18" s="33" t="s">
        <v>30</v>
      </c>
      <c r="C18" s="30">
        <f>C4+C5+C7+C8+C9+C10+C11+C12+C13+C14+C15+C16+C17</f>
        <v>0</v>
      </c>
      <c r="D18" s="30">
        <f>D4+D5+D7+D8+D9+D10+D11+D12+D13+D14+D15+D16+D17</f>
        <v>0</v>
      </c>
      <c r="E18" s="30">
        <f>E4+E5+E7+E8+E9+E10+E11+E12+E13+E14+E15+E16+E17</f>
        <v>0</v>
      </c>
      <c r="F18" s="22">
        <v>0</v>
      </c>
      <c r="G18" s="22">
        <v>0</v>
      </c>
    </row>
    <row r="19" spans="1:7" x14ac:dyDescent="0.25">
      <c r="C19" s="15"/>
      <c r="D19" s="15"/>
      <c r="E19" s="34"/>
      <c r="F19" s="34"/>
      <c r="G19" s="34"/>
    </row>
    <row r="20" spans="1:7" x14ac:dyDescent="0.25">
      <c r="C20" s="15"/>
      <c r="D20" s="15"/>
      <c r="E20" s="34"/>
      <c r="F20" s="34"/>
      <c r="G20" s="34"/>
    </row>
    <row r="21" spans="1:7" x14ac:dyDescent="0.25">
      <c r="C21" s="15"/>
      <c r="D21" s="15"/>
      <c r="E21" s="34"/>
    </row>
  </sheetData>
  <mergeCells count="1">
    <mergeCell ref="A1:G1"/>
  </mergeCells>
  <phoneticPr fontId="3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5"/>
  <sheetViews>
    <sheetView topLeftCell="A4" workbookViewId="0">
      <selection activeCell="J16" sqref="J16"/>
    </sheetView>
  </sheetViews>
  <sheetFormatPr defaultRowHeight="15" x14ac:dyDescent="0.25"/>
  <cols>
    <col min="1" max="1" width="4.42578125" style="59" customWidth="1"/>
    <col min="2" max="2" width="25.5703125" style="57" customWidth="1"/>
    <col min="3" max="3" width="21.5703125" style="60" customWidth="1"/>
    <col min="4" max="4" width="17.85546875" style="60" customWidth="1"/>
    <col min="5" max="5" width="12.85546875" style="57" customWidth="1"/>
    <col min="6" max="6" width="12.7109375" style="57" customWidth="1"/>
    <col min="7" max="7" width="11.85546875" style="57" customWidth="1"/>
    <col min="8" max="16384" width="9.140625" style="57"/>
  </cols>
  <sheetData>
    <row r="1" spans="1:10" ht="126.6" customHeight="1" x14ac:dyDescent="0.25">
      <c r="A1" s="88" t="s">
        <v>92</v>
      </c>
      <c r="B1" s="89"/>
      <c r="C1" s="89"/>
      <c r="D1" s="89"/>
      <c r="E1" s="89"/>
      <c r="F1" s="89"/>
      <c r="G1" s="89"/>
      <c r="H1" s="56"/>
      <c r="I1" s="56"/>
      <c r="J1" s="56"/>
    </row>
    <row r="2" spans="1:10" ht="94.5" x14ac:dyDescent="0.25">
      <c r="A2" s="49" t="s">
        <v>0</v>
      </c>
      <c r="B2" s="49" t="s">
        <v>1</v>
      </c>
      <c r="C2" s="49" t="s">
        <v>93</v>
      </c>
      <c r="D2" s="49" t="s">
        <v>94</v>
      </c>
      <c r="E2" s="49" t="s">
        <v>55</v>
      </c>
      <c r="F2" s="49" t="s">
        <v>2</v>
      </c>
      <c r="G2" s="49" t="s">
        <v>3</v>
      </c>
      <c r="H2" s="56"/>
      <c r="I2" s="56"/>
      <c r="J2" s="56"/>
    </row>
    <row r="3" spans="1:10" s="5" customFormat="1" ht="31.5" x14ac:dyDescent="0.2">
      <c r="A3" s="46"/>
      <c r="B3" s="41" t="s">
        <v>9</v>
      </c>
      <c r="C3" s="42">
        <f>SUM(C4:C13)</f>
        <v>0</v>
      </c>
      <c r="D3" s="42">
        <f>D4+D5+D6+D7+D8+D9+D10+D11+D12+D13</f>
        <v>7806.8000000000011</v>
      </c>
      <c r="E3" s="42">
        <f>E4+E5+E6+E7+E8+E9+E10+E11+E12+E13</f>
        <v>7806.8000000000011</v>
      </c>
      <c r="F3" s="42">
        <v>0</v>
      </c>
      <c r="G3" s="42">
        <f t="shared" ref="G3:G14" si="0">E3/D3*100</f>
        <v>100</v>
      </c>
    </row>
    <row r="4" spans="1:10" s="9" customFormat="1" ht="23.45" customHeight="1" x14ac:dyDescent="0.2">
      <c r="A4" s="43" t="s">
        <v>5</v>
      </c>
      <c r="B4" s="47" t="s">
        <v>13</v>
      </c>
      <c r="C4" s="82">
        <v>0</v>
      </c>
      <c r="D4" s="82">
        <v>780.68</v>
      </c>
      <c r="E4" s="82">
        <v>780.68</v>
      </c>
      <c r="F4" s="45">
        <v>0</v>
      </c>
      <c r="G4" s="42">
        <f t="shared" si="0"/>
        <v>100</v>
      </c>
    </row>
    <row r="5" spans="1:10" s="9" customFormat="1" ht="31.5" x14ac:dyDescent="0.2">
      <c r="A5" s="43" t="s">
        <v>7</v>
      </c>
      <c r="B5" s="47" t="s">
        <v>95</v>
      </c>
      <c r="C5" s="82">
        <v>0</v>
      </c>
      <c r="D5" s="82">
        <v>780.68</v>
      </c>
      <c r="E5" s="82">
        <v>780.68</v>
      </c>
      <c r="F5" s="45">
        <v>0</v>
      </c>
      <c r="G5" s="42">
        <f t="shared" si="0"/>
        <v>100</v>
      </c>
    </row>
    <row r="6" spans="1:10" s="9" customFormat="1" ht="31.5" x14ac:dyDescent="0.2">
      <c r="A6" s="43" t="s">
        <v>10</v>
      </c>
      <c r="B6" s="44" t="s">
        <v>96</v>
      </c>
      <c r="C6" s="82">
        <v>0</v>
      </c>
      <c r="D6" s="82">
        <v>780.68</v>
      </c>
      <c r="E6" s="82">
        <v>780.68</v>
      </c>
      <c r="F6" s="45">
        <v>0</v>
      </c>
      <c r="G6" s="42">
        <f t="shared" si="0"/>
        <v>100</v>
      </c>
    </row>
    <row r="7" spans="1:10" s="9" customFormat="1" ht="30.6" customHeight="1" x14ac:dyDescent="0.2">
      <c r="A7" s="43" t="s">
        <v>12</v>
      </c>
      <c r="B7" s="47" t="s">
        <v>40</v>
      </c>
      <c r="C7" s="82">
        <v>0</v>
      </c>
      <c r="D7" s="82">
        <v>780.68</v>
      </c>
      <c r="E7" s="82">
        <v>780.68</v>
      </c>
      <c r="F7" s="45">
        <v>0</v>
      </c>
      <c r="G7" s="42">
        <f t="shared" si="0"/>
        <v>100</v>
      </c>
    </row>
    <row r="8" spans="1:10" s="9" customFormat="1" ht="31.5" x14ac:dyDescent="0.2">
      <c r="A8" s="43" t="s">
        <v>14</v>
      </c>
      <c r="B8" s="44" t="s">
        <v>97</v>
      </c>
      <c r="C8" s="82">
        <v>0</v>
      </c>
      <c r="D8" s="82">
        <v>780.68</v>
      </c>
      <c r="E8" s="82">
        <v>780.68</v>
      </c>
      <c r="F8" s="45">
        <v>0</v>
      </c>
      <c r="G8" s="42">
        <f t="shared" si="0"/>
        <v>100</v>
      </c>
    </row>
    <row r="9" spans="1:10" s="9" customFormat="1" ht="31.5" x14ac:dyDescent="0.2">
      <c r="A9" s="43" t="s">
        <v>16</v>
      </c>
      <c r="B9" s="47" t="s">
        <v>98</v>
      </c>
      <c r="C9" s="82">
        <v>0</v>
      </c>
      <c r="D9" s="82">
        <v>780.68</v>
      </c>
      <c r="E9" s="82">
        <v>780.68</v>
      </c>
      <c r="F9" s="45">
        <v>0</v>
      </c>
      <c r="G9" s="42">
        <f t="shared" si="0"/>
        <v>100</v>
      </c>
    </row>
    <row r="10" spans="1:10" s="9" customFormat="1" ht="30.6" customHeight="1" x14ac:dyDescent="0.2">
      <c r="A10" s="43" t="s">
        <v>18</v>
      </c>
      <c r="B10" s="47" t="s">
        <v>19</v>
      </c>
      <c r="C10" s="82">
        <v>0</v>
      </c>
      <c r="D10" s="82">
        <v>780.68</v>
      </c>
      <c r="E10" s="82">
        <v>780.68</v>
      </c>
      <c r="F10" s="45">
        <v>0</v>
      </c>
      <c r="G10" s="42">
        <f t="shared" si="0"/>
        <v>100</v>
      </c>
    </row>
    <row r="11" spans="1:10" s="9" customFormat="1" ht="31.5" x14ac:dyDescent="0.2">
      <c r="A11" s="43" t="s">
        <v>20</v>
      </c>
      <c r="B11" s="44" t="s">
        <v>99</v>
      </c>
      <c r="C11" s="82">
        <v>0</v>
      </c>
      <c r="D11" s="82">
        <v>780.68</v>
      </c>
      <c r="E11" s="82">
        <v>780.68</v>
      </c>
      <c r="F11" s="45">
        <v>0</v>
      </c>
      <c r="G11" s="42">
        <f t="shared" si="0"/>
        <v>100</v>
      </c>
    </row>
    <row r="12" spans="1:10" s="9" customFormat="1" ht="31.5" x14ac:dyDescent="0.2">
      <c r="A12" s="43" t="s">
        <v>22</v>
      </c>
      <c r="B12" s="44" t="s">
        <v>100</v>
      </c>
      <c r="C12" s="82">
        <v>0</v>
      </c>
      <c r="D12" s="82">
        <v>780.68</v>
      </c>
      <c r="E12" s="82">
        <v>780.68</v>
      </c>
      <c r="F12" s="45">
        <v>0</v>
      </c>
      <c r="G12" s="45">
        <f t="shared" si="0"/>
        <v>100</v>
      </c>
    </row>
    <row r="13" spans="1:10" s="9" customFormat="1" ht="31.5" x14ac:dyDescent="0.2">
      <c r="A13" s="43" t="s">
        <v>24</v>
      </c>
      <c r="B13" s="47" t="s">
        <v>27</v>
      </c>
      <c r="C13" s="82">
        <v>0</v>
      </c>
      <c r="D13" s="82">
        <v>780.68</v>
      </c>
      <c r="E13" s="82">
        <v>780.68</v>
      </c>
      <c r="F13" s="45">
        <v>0</v>
      </c>
      <c r="G13" s="42">
        <f t="shared" si="0"/>
        <v>100</v>
      </c>
    </row>
    <row r="14" spans="1:10" s="5" customFormat="1" ht="15.75" x14ac:dyDescent="0.2">
      <c r="A14" s="46"/>
      <c r="B14" s="48" t="s">
        <v>30</v>
      </c>
      <c r="C14" s="83">
        <f>C3</f>
        <v>0</v>
      </c>
      <c r="D14" s="42">
        <f>D3</f>
        <v>7806.8000000000011</v>
      </c>
      <c r="E14" s="42">
        <f>E3</f>
        <v>7806.8000000000011</v>
      </c>
      <c r="F14" s="42">
        <v>0</v>
      </c>
      <c r="G14" s="42">
        <f t="shared" si="0"/>
        <v>100</v>
      </c>
    </row>
    <row r="15" spans="1:10" x14ac:dyDescent="0.25">
      <c r="D15" s="61"/>
    </row>
  </sheetData>
  <mergeCells count="1">
    <mergeCell ref="A1:G1"/>
  </mergeCells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view="pageBreakPreview" zoomScaleNormal="100" zoomScaleSheetLayoutView="100" workbookViewId="0">
      <selection activeCell="M17" sqref="M17"/>
    </sheetView>
  </sheetViews>
  <sheetFormatPr defaultRowHeight="15" x14ac:dyDescent="0.25"/>
  <cols>
    <col min="1" max="1" width="4.42578125" style="13" customWidth="1"/>
    <col min="2" max="2" width="24.5703125" customWidth="1"/>
    <col min="3" max="3" width="17.7109375" style="14" customWidth="1"/>
    <col min="4" max="4" width="17.85546875" style="14" customWidth="1"/>
    <col min="5" max="5" width="12.85546875" style="16" customWidth="1"/>
    <col min="6" max="6" width="13.28515625" style="16" customWidth="1"/>
    <col min="7" max="7" width="11.7109375" style="16" customWidth="1"/>
  </cols>
  <sheetData>
    <row r="1" spans="1:10" ht="38.450000000000003" customHeight="1" x14ac:dyDescent="0.25">
      <c r="A1" s="94" t="s">
        <v>91</v>
      </c>
      <c r="B1" s="95"/>
      <c r="C1" s="95"/>
      <c r="D1" s="95"/>
      <c r="E1" s="95"/>
      <c r="F1" s="95"/>
      <c r="G1" s="95"/>
      <c r="H1" s="1"/>
      <c r="I1" s="1"/>
      <c r="J1" s="1"/>
    </row>
    <row r="2" spans="1:10" ht="48" x14ac:dyDescent="0.25">
      <c r="A2" s="2" t="s">
        <v>0</v>
      </c>
      <c r="B2" s="17" t="s">
        <v>1</v>
      </c>
      <c r="C2" s="17" t="s">
        <v>71</v>
      </c>
      <c r="D2" s="17" t="s">
        <v>70</v>
      </c>
      <c r="E2" s="17" t="s">
        <v>55</v>
      </c>
      <c r="F2" s="17" t="s">
        <v>2</v>
      </c>
      <c r="G2" s="17" t="s">
        <v>3</v>
      </c>
      <c r="H2" s="1"/>
      <c r="I2" s="1"/>
      <c r="J2" s="1"/>
    </row>
    <row r="3" spans="1:10" s="5" customFormat="1" ht="12.75" x14ac:dyDescent="0.2">
      <c r="A3" s="18"/>
      <c r="B3" s="19" t="s">
        <v>4</v>
      </c>
      <c r="C3" s="20">
        <f>C4+C5</f>
        <v>0</v>
      </c>
      <c r="D3" s="21">
        <f>D4+D5</f>
        <v>4504</v>
      </c>
      <c r="E3" s="21">
        <f>E4+E5</f>
        <v>4504</v>
      </c>
      <c r="F3" s="22">
        <v>0</v>
      </c>
      <c r="G3" s="22">
        <f>E3/D3*100</f>
        <v>100</v>
      </c>
    </row>
    <row r="4" spans="1:10" s="9" customFormat="1" ht="12.75" x14ac:dyDescent="0.2">
      <c r="A4" s="23" t="s">
        <v>5</v>
      </c>
      <c r="B4" s="24" t="s">
        <v>6</v>
      </c>
      <c r="C4" s="25">
        <v>0</v>
      </c>
      <c r="D4" s="79">
        <v>3536</v>
      </c>
      <c r="E4" s="27">
        <v>3536</v>
      </c>
      <c r="F4" s="28">
        <v>0</v>
      </c>
      <c r="G4" s="28">
        <f>E4/D4*100</f>
        <v>100</v>
      </c>
    </row>
    <row r="5" spans="1:10" s="9" customFormat="1" ht="12.75" x14ac:dyDescent="0.2">
      <c r="A5" s="23" t="s">
        <v>7</v>
      </c>
      <c r="B5" s="24" t="s">
        <v>8</v>
      </c>
      <c r="C5" s="25">
        <v>0</v>
      </c>
      <c r="D5" s="79">
        <v>968</v>
      </c>
      <c r="E5" s="27">
        <v>968</v>
      </c>
      <c r="F5" s="28">
        <v>0</v>
      </c>
      <c r="G5" s="28">
        <v>0</v>
      </c>
    </row>
    <row r="6" spans="1:10" s="5" customFormat="1" ht="12.75" x14ac:dyDescent="0.2">
      <c r="A6" s="29"/>
      <c r="B6" s="19" t="s">
        <v>9</v>
      </c>
      <c r="C6" s="30">
        <f>SUM(C7:C16)</f>
        <v>0</v>
      </c>
      <c r="D6" s="80">
        <f>SUM(D7:D16)</f>
        <v>7496</v>
      </c>
      <c r="E6" s="31">
        <f>SUM(E7:E16)</f>
        <v>7496</v>
      </c>
      <c r="F6" s="22">
        <v>0</v>
      </c>
      <c r="G6" s="22">
        <f>E6/D6*100</f>
        <v>100</v>
      </c>
    </row>
    <row r="7" spans="1:10" s="9" customFormat="1" ht="12.75" x14ac:dyDescent="0.2">
      <c r="A7" s="23" t="s">
        <v>10</v>
      </c>
      <c r="B7" s="24" t="s">
        <v>11</v>
      </c>
      <c r="C7" s="25">
        <v>0</v>
      </c>
      <c r="D7" s="79">
        <v>180</v>
      </c>
      <c r="E7" s="27">
        <v>180</v>
      </c>
      <c r="F7" s="28">
        <v>0</v>
      </c>
      <c r="G7" s="28">
        <v>0</v>
      </c>
    </row>
    <row r="8" spans="1:10" s="9" customFormat="1" ht="12.75" x14ac:dyDescent="0.2">
      <c r="A8" s="23" t="s">
        <v>12</v>
      </c>
      <c r="B8" s="32" t="s">
        <v>13</v>
      </c>
      <c r="C8" s="25">
        <v>0</v>
      </c>
      <c r="D8" s="81">
        <v>480</v>
      </c>
      <c r="E8" s="27">
        <v>480</v>
      </c>
      <c r="F8" s="28">
        <v>0</v>
      </c>
      <c r="G8" s="28">
        <f>E8/D8*100</f>
        <v>100</v>
      </c>
    </row>
    <row r="9" spans="1:10" s="9" customFormat="1" ht="12.75" x14ac:dyDescent="0.2">
      <c r="A9" s="23" t="s">
        <v>14</v>
      </c>
      <c r="B9" s="32" t="s">
        <v>15</v>
      </c>
      <c r="C9" s="25">
        <v>0</v>
      </c>
      <c r="D9" s="81">
        <v>1320</v>
      </c>
      <c r="E9" s="27">
        <v>1320</v>
      </c>
      <c r="F9" s="28">
        <v>0</v>
      </c>
      <c r="G9" s="28">
        <f>E9/D9*100</f>
        <v>100</v>
      </c>
    </row>
    <row r="10" spans="1:10" s="9" customFormat="1" ht="12.75" x14ac:dyDescent="0.2">
      <c r="A10" s="23" t="s">
        <v>16</v>
      </c>
      <c r="B10" s="32" t="s">
        <v>17</v>
      </c>
      <c r="C10" s="25">
        <v>0</v>
      </c>
      <c r="D10" s="81">
        <v>360</v>
      </c>
      <c r="E10" s="27">
        <v>360</v>
      </c>
      <c r="F10" s="28">
        <v>0</v>
      </c>
      <c r="G10" s="28">
        <v>0</v>
      </c>
    </row>
    <row r="11" spans="1:10" s="9" customFormat="1" ht="12.75" x14ac:dyDescent="0.2">
      <c r="A11" s="23" t="s">
        <v>18</v>
      </c>
      <c r="B11" s="32" t="s">
        <v>19</v>
      </c>
      <c r="C11" s="25">
        <v>0</v>
      </c>
      <c r="D11" s="81">
        <v>540</v>
      </c>
      <c r="E11" s="27">
        <v>540</v>
      </c>
      <c r="F11" s="28">
        <v>0</v>
      </c>
      <c r="G11" s="28">
        <v>0</v>
      </c>
    </row>
    <row r="12" spans="1:10" s="9" customFormat="1" ht="12.75" x14ac:dyDescent="0.2">
      <c r="A12" s="23" t="s">
        <v>20</v>
      </c>
      <c r="B12" s="32" t="s">
        <v>21</v>
      </c>
      <c r="C12" s="25">
        <v>0</v>
      </c>
      <c r="D12" s="81">
        <v>480</v>
      </c>
      <c r="E12" s="27">
        <v>480</v>
      </c>
      <c r="F12" s="28">
        <v>0</v>
      </c>
      <c r="G12" s="28">
        <f t="shared" ref="G12:G18" si="0">E12/D12*100</f>
        <v>100</v>
      </c>
    </row>
    <row r="13" spans="1:10" s="9" customFormat="1" ht="12.75" x14ac:dyDescent="0.2">
      <c r="A13" s="23" t="s">
        <v>22</v>
      </c>
      <c r="B13" s="32" t="s">
        <v>23</v>
      </c>
      <c r="C13" s="25">
        <v>0</v>
      </c>
      <c r="D13" s="81">
        <v>1500</v>
      </c>
      <c r="E13" s="27">
        <v>1500</v>
      </c>
      <c r="F13" s="28">
        <v>0</v>
      </c>
      <c r="G13" s="28">
        <f t="shared" si="0"/>
        <v>100</v>
      </c>
    </row>
    <row r="14" spans="1:10" s="9" customFormat="1" ht="12.75" x14ac:dyDescent="0.2">
      <c r="A14" s="23" t="s">
        <v>24</v>
      </c>
      <c r="B14" s="32" t="s">
        <v>25</v>
      </c>
      <c r="C14" s="25">
        <v>0</v>
      </c>
      <c r="D14" s="81">
        <v>360</v>
      </c>
      <c r="E14" s="27">
        <v>360</v>
      </c>
      <c r="F14" s="28">
        <v>0</v>
      </c>
      <c r="G14" s="28">
        <f t="shared" si="0"/>
        <v>100</v>
      </c>
    </row>
    <row r="15" spans="1:10" s="9" customFormat="1" ht="12.75" x14ac:dyDescent="0.2">
      <c r="A15" s="23" t="s">
        <v>26</v>
      </c>
      <c r="B15" s="32" t="s">
        <v>27</v>
      </c>
      <c r="C15" s="25">
        <v>0</v>
      </c>
      <c r="D15" s="81">
        <v>1436</v>
      </c>
      <c r="E15" s="27">
        <v>1436</v>
      </c>
      <c r="F15" s="28">
        <v>0</v>
      </c>
      <c r="G15" s="28">
        <f t="shared" si="0"/>
        <v>100</v>
      </c>
    </row>
    <row r="16" spans="1:10" s="9" customFormat="1" ht="12.75" x14ac:dyDescent="0.2">
      <c r="A16" s="23" t="s">
        <v>28</v>
      </c>
      <c r="B16" s="32" t="s">
        <v>29</v>
      </c>
      <c r="C16" s="25">
        <v>0</v>
      </c>
      <c r="D16" s="81">
        <v>840</v>
      </c>
      <c r="E16" s="27">
        <v>840</v>
      </c>
      <c r="F16" s="28">
        <v>0</v>
      </c>
      <c r="G16" s="28">
        <f t="shared" si="0"/>
        <v>100</v>
      </c>
    </row>
    <row r="17" spans="1:7" s="9" customFormat="1" ht="12.75" x14ac:dyDescent="0.2">
      <c r="A17" s="23"/>
      <c r="B17" s="32" t="s">
        <v>31</v>
      </c>
      <c r="C17" s="25">
        <v>0</v>
      </c>
      <c r="D17" s="81"/>
      <c r="E17" s="27">
        <v>0</v>
      </c>
      <c r="F17" s="28">
        <v>0</v>
      </c>
      <c r="G17" s="28">
        <v>0</v>
      </c>
    </row>
    <row r="18" spans="1:7" s="5" customFormat="1" ht="12.75" x14ac:dyDescent="0.2">
      <c r="A18" s="29"/>
      <c r="B18" s="33" t="s">
        <v>30</v>
      </c>
      <c r="C18" s="30">
        <f>C4+C5+C7+C8+C9+C10+C11+C12+C13+C14+C15+C16+C17</f>
        <v>0</v>
      </c>
      <c r="D18" s="31">
        <f>D4+D5+D7+D8+D9+D10+D11+D12+D13+D14+D15+D16+D17</f>
        <v>12000</v>
      </c>
      <c r="E18" s="35">
        <f>E4+E5+E7+E8+E9+E10+E11+E12+E13+E14+E15+E16+E17</f>
        <v>12000</v>
      </c>
      <c r="F18" s="22">
        <v>0</v>
      </c>
      <c r="G18" s="22">
        <f t="shared" si="0"/>
        <v>100</v>
      </c>
    </row>
    <row r="19" spans="1:7" x14ac:dyDescent="0.25">
      <c r="C19" s="15"/>
      <c r="D19" s="15"/>
      <c r="E19" s="34"/>
      <c r="F19" s="34"/>
      <c r="G19" s="34"/>
    </row>
    <row r="20" spans="1:7" x14ac:dyDescent="0.25">
      <c r="C20" s="36"/>
      <c r="D20" s="36"/>
      <c r="E20" s="37"/>
      <c r="F20" s="34"/>
      <c r="G20" s="34"/>
    </row>
  </sheetData>
  <mergeCells count="1">
    <mergeCell ref="A1:G1"/>
  </mergeCells>
  <pageMargins left="0.7" right="0.7" top="0.75" bottom="0.75" header="0.3" footer="0.3"/>
  <pageSetup paperSize="9" scale="85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E21" sqref="E21"/>
    </sheetView>
  </sheetViews>
  <sheetFormatPr defaultRowHeight="15" x14ac:dyDescent="0.25"/>
  <sheetData/>
  <phoneticPr fontId="3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zoomScale="85" zoomScaleNormal="85" workbookViewId="0">
      <pane xSplit="2" ySplit="2" topLeftCell="C3" activePane="bottomRight" state="frozen"/>
      <selection activeCell="E21" sqref="E21"/>
      <selection pane="topRight" activeCell="E21" sqref="E21"/>
      <selection pane="bottomLeft" activeCell="E21" sqref="E21"/>
      <selection pane="bottomRight" activeCell="B24" sqref="B24"/>
    </sheetView>
  </sheetViews>
  <sheetFormatPr defaultColWidth="9.140625" defaultRowHeight="15" x14ac:dyDescent="0.25"/>
  <cols>
    <col min="1" max="1" width="4.42578125" style="124" customWidth="1"/>
    <col min="2" max="2" width="40.85546875" style="99" customWidth="1"/>
    <col min="3" max="3" width="17.7109375" style="125" customWidth="1"/>
    <col min="4" max="4" width="17.85546875" style="125" customWidth="1"/>
    <col min="5" max="5" width="12.85546875" style="99" customWidth="1"/>
    <col min="6" max="6" width="13.42578125" style="99" customWidth="1"/>
    <col min="7" max="7" width="11.7109375" style="99" customWidth="1"/>
    <col min="8" max="16384" width="9.140625" style="99"/>
  </cols>
  <sheetData>
    <row r="1" spans="1:12" ht="80.45" customHeight="1" x14ac:dyDescent="0.25">
      <c r="A1" s="96" t="s">
        <v>66</v>
      </c>
      <c r="B1" s="97"/>
      <c r="C1" s="97"/>
      <c r="D1" s="97"/>
      <c r="E1" s="97"/>
      <c r="F1" s="97"/>
      <c r="G1" s="97"/>
      <c r="H1" s="98"/>
      <c r="I1" s="98"/>
      <c r="J1" s="98"/>
    </row>
    <row r="2" spans="1:12" ht="94.5" x14ac:dyDescent="0.25">
      <c r="A2" s="100" t="s">
        <v>0</v>
      </c>
      <c r="B2" s="100" t="s">
        <v>1</v>
      </c>
      <c r="C2" s="100" t="s">
        <v>71</v>
      </c>
      <c r="D2" s="100" t="s">
        <v>72</v>
      </c>
      <c r="E2" s="100" t="s">
        <v>55</v>
      </c>
      <c r="F2" s="100" t="s">
        <v>2</v>
      </c>
      <c r="G2" s="100" t="s">
        <v>3</v>
      </c>
      <c r="H2" s="98"/>
      <c r="I2" s="101"/>
      <c r="J2" s="102"/>
      <c r="K2" s="103"/>
      <c r="L2" s="103"/>
    </row>
    <row r="3" spans="1:12" s="109" customFormat="1" ht="33.6" customHeight="1" x14ac:dyDescent="0.2">
      <c r="A3" s="104"/>
      <c r="B3" s="105" t="s">
        <v>67</v>
      </c>
      <c r="C3" s="106"/>
      <c r="D3" s="106">
        <v>429585.2</v>
      </c>
      <c r="E3" s="106">
        <v>429566.8</v>
      </c>
      <c r="F3" s="107">
        <v>0</v>
      </c>
      <c r="G3" s="107">
        <f>E3/D3*100</f>
        <v>99.995716798437186</v>
      </c>
      <c r="H3" s="108"/>
    </row>
    <row r="4" spans="1:12" s="109" customFormat="1" ht="26.45" customHeight="1" x14ac:dyDescent="0.2">
      <c r="A4" s="104"/>
      <c r="B4" s="105" t="s">
        <v>4</v>
      </c>
      <c r="C4" s="106">
        <f>C5+C6</f>
        <v>4748.7</v>
      </c>
      <c r="D4" s="106">
        <f>D5+D6</f>
        <v>8836.1</v>
      </c>
      <c r="E4" s="106">
        <f>E5+E6</f>
        <v>8835.6</v>
      </c>
      <c r="F4" s="107">
        <f>E4/C4*100</f>
        <v>186.06355423589616</v>
      </c>
      <c r="G4" s="107">
        <f>E4/D4*100</f>
        <v>99.994341394959321</v>
      </c>
      <c r="H4" s="108"/>
    </row>
    <row r="5" spans="1:12" s="113" customFormat="1" ht="15.75" x14ac:dyDescent="0.2">
      <c r="A5" s="110" t="s">
        <v>5</v>
      </c>
      <c r="B5" s="111" t="s">
        <v>6</v>
      </c>
      <c r="C5" s="112">
        <v>4748.7</v>
      </c>
      <c r="D5" s="112">
        <v>4748.7</v>
      </c>
      <c r="E5" s="112">
        <v>4748.7</v>
      </c>
      <c r="F5" s="112">
        <f>E5/C5*100</f>
        <v>100</v>
      </c>
      <c r="G5" s="112">
        <f>E5/D5*100</f>
        <v>100</v>
      </c>
    </row>
    <row r="6" spans="1:12" s="113" customFormat="1" ht="15.75" x14ac:dyDescent="0.2">
      <c r="A6" s="110" t="s">
        <v>7</v>
      </c>
      <c r="B6" s="111" t="s">
        <v>8</v>
      </c>
      <c r="C6" s="112">
        <v>0</v>
      </c>
      <c r="D6" s="112">
        <v>4087.4</v>
      </c>
      <c r="E6" s="112">
        <v>4086.9</v>
      </c>
      <c r="F6" s="112">
        <v>0</v>
      </c>
      <c r="G6" s="112">
        <f>E6/D6*100</f>
        <v>99.987767284826546</v>
      </c>
    </row>
    <row r="7" spans="1:12" s="109" customFormat="1" ht="15.75" x14ac:dyDescent="0.2">
      <c r="A7" s="114"/>
      <c r="B7" s="105" t="s">
        <v>9</v>
      </c>
      <c r="C7" s="107">
        <f>SUM(C8:C17)</f>
        <v>20251.300000000003</v>
      </c>
      <c r="D7" s="107">
        <f>SUM(D8:D17)</f>
        <v>44342.5</v>
      </c>
      <c r="E7" s="107">
        <f>SUM(E8:E17)</f>
        <v>44126.600000000006</v>
      </c>
      <c r="F7" s="107">
        <f>E7/C7*100</f>
        <v>217.89514747201414</v>
      </c>
      <c r="G7" s="107">
        <f>E7/D7*100</f>
        <v>99.513108191915222</v>
      </c>
      <c r="H7" s="115"/>
    </row>
    <row r="8" spans="1:12" s="113" customFormat="1" ht="15.75" x14ac:dyDescent="0.2">
      <c r="A8" s="110" t="s">
        <v>10</v>
      </c>
      <c r="B8" s="111" t="s">
        <v>11</v>
      </c>
      <c r="C8" s="112"/>
      <c r="D8" s="112"/>
      <c r="E8" s="112"/>
      <c r="F8" s="112">
        <v>0</v>
      </c>
      <c r="G8" s="112">
        <v>0</v>
      </c>
    </row>
    <row r="9" spans="1:12" s="113" customFormat="1" ht="15.75" x14ac:dyDescent="0.2">
      <c r="A9" s="110" t="s">
        <v>12</v>
      </c>
      <c r="B9" s="116" t="s">
        <v>13</v>
      </c>
      <c r="C9" s="112"/>
      <c r="D9" s="112">
        <v>162</v>
      </c>
      <c r="E9" s="112">
        <v>162</v>
      </c>
      <c r="F9" s="112">
        <v>0</v>
      </c>
      <c r="G9" s="112">
        <f t="shared" ref="G9:G16" si="0">E9/D9*100</f>
        <v>100</v>
      </c>
    </row>
    <row r="10" spans="1:12" s="113" customFormat="1" ht="15.75" x14ac:dyDescent="0.2">
      <c r="A10" s="110" t="s">
        <v>14</v>
      </c>
      <c r="B10" s="116" t="s">
        <v>15</v>
      </c>
      <c r="C10" s="112"/>
      <c r="D10" s="112"/>
      <c r="E10" s="112"/>
      <c r="F10" s="112">
        <v>0</v>
      </c>
      <c r="G10" s="112">
        <v>0</v>
      </c>
    </row>
    <row r="11" spans="1:12" s="113" customFormat="1" ht="15.75" x14ac:dyDescent="0.2">
      <c r="A11" s="110" t="s">
        <v>16</v>
      </c>
      <c r="B11" s="116" t="s">
        <v>17</v>
      </c>
      <c r="C11" s="112">
        <v>5574.3</v>
      </c>
      <c r="D11" s="112">
        <v>5574.3</v>
      </c>
      <c r="E11" s="112">
        <v>5574.3</v>
      </c>
      <c r="F11" s="112">
        <f>E11/C11*100</f>
        <v>100</v>
      </c>
      <c r="G11" s="112">
        <f t="shared" si="0"/>
        <v>100</v>
      </c>
    </row>
    <row r="12" spans="1:12" s="113" customFormat="1" ht="15.75" x14ac:dyDescent="0.25">
      <c r="A12" s="110" t="s">
        <v>18</v>
      </c>
      <c r="B12" s="116" t="s">
        <v>19</v>
      </c>
      <c r="C12" s="117">
        <v>9309.1</v>
      </c>
      <c r="D12" s="112">
        <v>24293.5</v>
      </c>
      <c r="E12" s="112">
        <v>24293.5</v>
      </c>
      <c r="F12" s="112">
        <f>E12/C12*100</f>
        <v>260.96507718254179</v>
      </c>
      <c r="G12" s="112">
        <f t="shared" si="0"/>
        <v>100</v>
      </c>
    </row>
    <row r="13" spans="1:12" s="113" customFormat="1" ht="15.75" x14ac:dyDescent="0.2">
      <c r="A13" s="110" t="s">
        <v>20</v>
      </c>
      <c r="B13" s="116" t="s">
        <v>21</v>
      </c>
      <c r="C13" s="112"/>
      <c r="D13" s="112"/>
      <c r="E13" s="112"/>
      <c r="F13" s="112">
        <v>0</v>
      </c>
      <c r="G13" s="112">
        <v>0</v>
      </c>
    </row>
    <row r="14" spans="1:12" s="113" customFormat="1" ht="15.75" x14ac:dyDescent="0.2">
      <c r="A14" s="110" t="s">
        <v>22</v>
      </c>
      <c r="B14" s="116" t="s">
        <v>23</v>
      </c>
      <c r="C14" s="112">
        <v>5367.9</v>
      </c>
      <c r="D14" s="112">
        <v>5396.6</v>
      </c>
      <c r="E14" s="112">
        <v>5313.5</v>
      </c>
      <c r="F14" s="112">
        <f>E14/C14*100</f>
        <v>98.986568304178547</v>
      </c>
      <c r="G14" s="112">
        <f t="shared" si="0"/>
        <v>98.460141570618532</v>
      </c>
    </row>
    <row r="15" spans="1:12" s="113" customFormat="1" ht="15.75" x14ac:dyDescent="0.2">
      <c r="A15" s="110" t="s">
        <v>24</v>
      </c>
      <c r="B15" s="116" t="s">
        <v>25</v>
      </c>
      <c r="C15" s="112"/>
      <c r="D15" s="112">
        <v>62.3</v>
      </c>
      <c r="E15" s="112">
        <v>62.3</v>
      </c>
      <c r="F15" s="112">
        <v>0</v>
      </c>
      <c r="G15" s="112">
        <f t="shared" si="0"/>
        <v>100</v>
      </c>
    </row>
    <row r="16" spans="1:12" s="113" customFormat="1" ht="15.75" x14ac:dyDescent="0.2">
      <c r="A16" s="110" t="s">
        <v>26</v>
      </c>
      <c r="B16" s="116" t="s">
        <v>27</v>
      </c>
      <c r="C16" s="112"/>
      <c r="D16" s="112">
        <v>8853.7999999999993</v>
      </c>
      <c r="E16" s="112">
        <v>8721</v>
      </c>
      <c r="F16" s="112">
        <v>0</v>
      </c>
      <c r="G16" s="112">
        <f t="shared" si="0"/>
        <v>98.50007906209764</v>
      </c>
    </row>
    <row r="17" spans="1:8" s="113" customFormat="1" ht="15.75" x14ac:dyDescent="0.2">
      <c r="A17" s="110" t="s">
        <v>28</v>
      </c>
      <c r="B17" s="116" t="s">
        <v>29</v>
      </c>
      <c r="C17" s="112"/>
      <c r="D17" s="112"/>
      <c r="E17" s="112"/>
      <c r="F17" s="112">
        <v>0</v>
      </c>
      <c r="G17" s="112">
        <v>0</v>
      </c>
    </row>
    <row r="18" spans="1:8" s="121" customFormat="1" ht="15.75" x14ac:dyDescent="0.2">
      <c r="A18" s="118" t="s">
        <v>32</v>
      </c>
      <c r="B18" s="119" t="s">
        <v>33</v>
      </c>
      <c r="C18" s="120"/>
      <c r="D18" s="120"/>
      <c r="E18" s="120"/>
      <c r="F18" s="120"/>
      <c r="G18" s="120">
        <v>0</v>
      </c>
    </row>
    <row r="19" spans="1:8" s="109" customFormat="1" ht="15.75" x14ac:dyDescent="0.2">
      <c r="A19" s="114"/>
      <c r="B19" s="122" t="s">
        <v>30</v>
      </c>
      <c r="C19" s="107">
        <f>C7+C4+C18</f>
        <v>25000.000000000004</v>
      </c>
      <c r="D19" s="107">
        <f>D7+D4+D18+D3</f>
        <v>482763.8</v>
      </c>
      <c r="E19" s="107">
        <f>E7+E4+E18+E3</f>
        <v>482529</v>
      </c>
      <c r="F19" s="107">
        <f>E19/C19*100</f>
        <v>1930.1159999999995</v>
      </c>
      <c r="G19" s="107">
        <f>E19/D19*100</f>
        <v>99.951363378944322</v>
      </c>
      <c r="H19" s="123"/>
    </row>
    <row r="20" spans="1:8" x14ac:dyDescent="0.25">
      <c r="D20" s="126"/>
    </row>
  </sheetData>
  <mergeCells count="2">
    <mergeCell ref="A1:G1"/>
    <mergeCell ref="J2:L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workbookViewId="0">
      <selection activeCell="G22" sqref="G22"/>
    </sheetView>
  </sheetViews>
  <sheetFormatPr defaultColWidth="9.140625" defaultRowHeight="15" x14ac:dyDescent="0.25"/>
  <cols>
    <col min="1" max="1" width="4.42578125" style="59" customWidth="1"/>
    <col min="2" max="2" width="29.28515625" style="57" customWidth="1"/>
    <col min="3" max="3" width="17.7109375" style="60" customWidth="1"/>
    <col min="4" max="4" width="17.85546875" style="60" customWidth="1"/>
    <col min="5" max="5" width="12.85546875" style="57" customWidth="1"/>
    <col min="6" max="6" width="12.7109375" style="57" customWidth="1"/>
    <col min="7" max="7" width="11.7109375" style="57" customWidth="1"/>
    <col min="8" max="16384" width="9.140625" style="57"/>
  </cols>
  <sheetData>
    <row r="1" spans="1:10" ht="105.75" customHeight="1" x14ac:dyDescent="0.25">
      <c r="A1" s="88" t="s">
        <v>54</v>
      </c>
      <c r="B1" s="89"/>
      <c r="C1" s="89"/>
      <c r="D1" s="89"/>
      <c r="E1" s="89"/>
      <c r="F1" s="89"/>
      <c r="G1" s="89"/>
      <c r="H1" s="56"/>
      <c r="I1" s="56"/>
      <c r="J1" s="56"/>
    </row>
    <row r="2" spans="1:10" ht="95.25" customHeight="1" x14ac:dyDescent="0.25">
      <c r="A2" s="49" t="s">
        <v>0</v>
      </c>
      <c r="B2" s="49" t="s">
        <v>1</v>
      </c>
      <c r="C2" s="49" t="s">
        <v>71</v>
      </c>
      <c r="D2" s="49" t="s">
        <v>74</v>
      </c>
      <c r="E2" s="49" t="s">
        <v>55</v>
      </c>
      <c r="F2" s="49" t="s">
        <v>2</v>
      </c>
      <c r="G2" s="49" t="s">
        <v>3</v>
      </c>
      <c r="H2" s="56"/>
      <c r="I2" s="56"/>
      <c r="J2" s="56"/>
    </row>
    <row r="3" spans="1:10" s="5" customFormat="1" ht="15.75" x14ac:dyDescent="0.2">
      <c r="A3" s="40"/>
      <c r="B3" s="41" t="s">
        <v>4</v>
      </c>
      <c r="C3" s="68">
        <f>C4+C5</f>
        <v>0</v>
      </c>
      <c r="D3" s="68">
        <f>D4+D5</f>
        <v>956.22</v>
      </c>
      <c r="E3" s="68">
        <f>E4+E5</f>
        <v>956.22</v>
      </c>
      <c r="F3" s="69">
        <v>0</v>
      </c>
      <c r="G3" s="69">
        <f>E3/D3*100</f>
        <v>100</v>
      </c>
    </row>
    <row r="4" spans="1:10" s="9" customFormat="1" ht="20.100000000000001" customHeight="1" x14ac:dyDescent="0.2">
      <c r="A4" s="43" t="s">
        <v>5</v>
      </c>
      <c r="B4" s="44" t="s">
        <v>6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</row>
    <row r="5" spans="1:10" s="9" customFormat="1" ht="20.100000000000001" customHeight="1" x14ac:dyDescent="0.2">
      <c r="A5" s="43" t="s">
        <v>7</v>
      </c>
      <c r="B5" s="44" t="s">
        <v>8</v>
      </c>
      <c r="C5" s="70">
        <v>0</v>
      </c>
      <c r="D5" s="71">
        <v>956.22</v>
      </c>
      <c r="E5" s="71">
        <v>956.22</v>
      </c>
      <c r="F5" s="70">
        <v>0</v>
      </c>
      <c r="G5" s="70">
        <f t="shared" ref="G5:G17" si="0">E5/D5*100</f>
        <v>100</v>
      </c>
    </row>
    <row r="6" spans="1:10" s="5" customFormat="1" ht="15.75" x14ac:dyDescent="0.2">
      <c r="A6" s="46"/>
      <c r="B6" s="41" t="s">
        <v>9</v>
      </c>
      <c r="C6" s="69">
        <f>SUM(C7:C16)</f>
        <v>0</v>
      </c>
      <c r="D6" s="69">
        <f>SUM(D7:D16)</f>
        <v>21067.96</v>
      </c>
      <c r="E6" s="69">
        <f>SUM(E7:E16)</f>
        <v>21067.96</v>
      </c>
      <c r="F6" s="69">
        <v>0</v>
      </c>
      <c r="G6" s="69">
        <f t="shared" si="0"/>
        <v>100</v>
      </c>
    </row>
    <row r="7" spans="1:10" s="9" customFormat="1" ht="20.100000000000001" customHeight="1" x14ac:dyDescent="0.2">
      <c r="A7" s="43" t="s">
        <v>10</v>
      </c>
      <c r="B7" s="44" t="s">
        <v>11</v>
      </c>
      <c r="C7" s="70">
        <v>0</v>
      </c>
      <c r="D7" s="71">
        <v>1246.8</v>
      </c>
      <c r="E7" s="71">
        <v>1246.8</v>
      </c>
      <c r="F7" s="70">
        <v>0</v>
      </c>
      <c r="G7" s="70">
        <f t="shared" si="0"/>
        <v>100</v>
      </c>
    </row>
    <row r="8" spans="1:10" s="9" customFormat="1" ht="20.100000000000001" customHeight="1" x14ac:dyDescent="0.2">
      <c r="A8" s="43" t="s">
        <v>12</v>
      </c>
      <c r="B8" s="47" t="s">
        <v>13</v>
      </c>
      <c r="C8" s="70">
        <v>0</v>
      </c>
      <c r="D8" s="71">
        <v>1779.4</v>
      </c>
      <c r="E8" s="71">
        <v>1779.4</v>
      </c>
      <c r="F8" s="70">
        <v>0</v>
      </c>
      <c r="G8" s="70">
        <f t="shared" si="0"/>
        <v>100</v>
      </c>
    </row>
    <row r="9" spans="1:10" s="9" customFormat="1" ht="20.100000000000001" customHeight="1" x14ac:dyDescent="0.2">
      <c r="A9" s="43" t="s">
        <v>14</v>
      </c>
      <c r="B9" s="47" t="s">
        <v>15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</row>
    <row r="10" spans="1:10" s="9" customFormat="1" ht="20.100000000000001" customHeight="1" x14ac:dyDescent="0.2">
      <c r="A10" s="43" t="s">
        <v>16</v>
      </c>
      <c r="B10" s="47" t="s">
        <v>17</v>
      </c>
      <c r="C10" s="70">
        <v>0</v>
      </c>
      <c r="D10" s="71">
        <v>1560.06</v>
      </c>
      <c r="E10" s="71">
        <v>1560.06</v>
      </c>
      <c r="F10" s="70">
        <v>0</v>
      </c>
      <c r="G10" s="70">
        <f t="shared" si="0"/>
        <v>100</v>
      </c>
    </row>
    <row r="11" spans="1:10" s="9" customFormat="1" ht="20.100000000000001" customHeight="1" x14ac:dyDescent="0.2">
      <c r="A11" s="43" t="s">
        <v>18</v>
      </c>
      <c r="B11" s="47" t="s">
        <v>19</v>
      </c>
      <c r="C11" s="70">
        <v>0</v>
      </c>
      <c r="D11" s="71">
        <v>2318.6</v>
      </c>
      <c r="E11" s="71">
        <v>2318.6</v>
      </c>
      <c r="F11" s="70">
        <v>0</v>
      </c>
      <c r="G11" s="70">
        <f t="shared" si="0"/>
        <v>100</v>
      </c>
    </row>
    <row r="12" spans="1:10" s="9" customFormat="1" ht="20.100000000000001" customHeight="1" x14ac:dyDescent="0.2">
      <c r="A12" s="43" t="s">
        <v>20</v>
      </c>
      <c r="B12" s="47" t="s">
        <v>21</v>
      </c>
      <c r="C12" s="70">
        <v>0</v>
      </c>
      <c r="D12" s="71">
        <v>1591.6</v>
      </c>
      <c r="E12" s="71">
        <v>1591.6</v>
      </c>
      <c r="F12" s="70">
        <v>0</v>
      </c>
      <c r="G12" s="70">
        <f t="shared" si="0"/>
        <v>100</v>
      </c>
    </row>
    <row r="13" spans="1:10" s="9" customFormat="1" ht="20.100000000000001" customHeight="1" x14ac:dyDescent="0.2">
      <c r="A13" s="43" t="s">
        <v>22</v>
      </c>
      <c r="B13" s="47" t="s">
        <v>23</v>
      </c>
      <c r="C13" s="70">
        <v>0</v>
      </c>
      <c r="D13" s="71">
        <v>3134.2</v>
      </c>
      <c r="E13" s="71">
        <v>3134.2</v>
      </c>
      <c r="F13" s="70">
        <v>0</v>
      </c>
      <c r="G13" s="70">
        <f t="shared" si="0"/>
        <v>100</v>
      </c>
    </row>
    <row r="14" spans="1:10" s="9" customFormat="1" ht="20.100000000000001" customHeight="1" x14ac:dyDescent="0.2">
      <c r="A14" s="43" t="s">
        <v>24</v>
      </c>
      <c r="B14" s="47" t="s">
        <v>25</v>
      </c>
      <c r="C14" s="70">
        <v>0</v>
      </c>
      <c r="D14" s="71">
        <v>2101</v>
      </c>
      <c r="E14" s="71">
        <v>2101</v>
      </c>
      <c r="F14" s="70">
        <v>0</v>
      </c>
      <c r="G14" s="70">
        <f t="shared" si="0"/>
        <v>100</v>
      </c>
    </row>
    <row r="15" spans="1:10" s="9" customFormat="1" ht="20.100000000000001" customHeight="1" x14ac:dyDescent="0.2">
      <c r="A15" s="43" t="s">
        <v>26</v>
      </c>
      <c r="B15" s="47" t="s">
        <v>27</v>
      </c>
      <c r="C15" s="70">
        <v>0</v>
      </c>
      <c r="D15" s="71">
        <v>5004.8999999999996</v>
      </c>
      <c r="E15" s="71">
        <v>5004.8999999999996</v>
      </c>
      <c r="F15" s="70">
        <v>0</v>
      </c>
      <c r="G15" s="70">
        <f t="shared" si="0"/>
        <v>100</v>
      </c>
    </row>
    <row r="16" spans="1:10" s="9" customFormat="1" ht="20.100000000000001" customHeight="1" x14ac:dyDescent="0.2">
      <c r="A16" s="43" t="s">
        <v>28</v>
      </c>
      <c r="B16" s="47" t="s">
        <v>29</v>
      </c>
      <c r="C16" s="70">
        <v>0</v>
      </c>
      <c r="D16" s="71">
        <v>2331.4</v>
      </c>
      <c r="E16" s="71">
        <v>2331.4</v>
      </c>
      <c r="F16" s="70">
        <v>0</v>
      </c>
      <c r="G16" s="70">
        <f t="shared" si="0"/>
        <v>100</v>
      </c>
    </row>
    <row r="17" spans="1:7" s="5" customFormat="1" ht="15.75" x14ac:dyDescent="0.2">
      <c r="A17" s="46"/>
      <c r="B17" s="48" t="s">
        <v>30</v>
      </c>
      <c r="C17" s="72">
        <v>24540.6</v>
      </c>
      <c r="D17" s="69">
        <f>D6+D3</f>
        <v>22024.18</v>
      </c>
      <c r="E17" s="69">
        <f>E6+E3</f>
        <v>22024.18</v>
      </c>
      <c r="F17" s="69">
        <f t="shared" ref="F5:F17" si="1">E17/C17*100</f>
        <v>89.745890483525272</v>
      </c>
      <c r="G17" s="69">
        <f t="shared" si="0"/>
        <v>100</v>
      </c>
    </row>
    <row r="18" spans="1:7" x14ac:dyDescent="0.25">
      <c r="D18" s="61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88"/>
  <sheetViews>
    <sheetView zoomScaleNormal="100" workbookViewId="0">
      <pane xSplit="2" ySplit="5" topLeftCell="C6" activePane="bottomRight" state="frozen"/>
      <selection activeCell="E21" sqref="E21"/>
      <selection pane="topRight" activeCell="E21" sqref="E21"/>
      <selection pane="bottomLeft" activeCell="E21" sqref="E21"/>
      <selection pane="bottomRight" activeCell="F14" sqref="F14"/>
    </sheetView>
  </sheetViews>
  <sheetFormatPr defaultColWidth="9.140625" defaultRowHeight="15" x14ac:dyDescent="0.25"/>
  <cols>
    <col min="1" max="1" width="4.42578125" style="124" customWidth="1"/>
    <col min="2" max="2" width="32.28515625" style="99" customWidth="1"/>
    <col min="3" max="3" width="17.7109375" style="125" customWidth="1"/>
    <col min="4" max="4" width="17.85546875" style="125" customWidth="1"/>
    <col min="5" max="5" width="12.85546875" style="99" customWidth="1"/>
    <col min="6" max="6" width="12.7109375" style="99" customWidth="1"/>
    <col min="7" max="7" width="11.7109375" style="99" customWidth="1"/>
    <col min="8" max="16384" width="9.140625" style="99"/>
  </cols>
  <sheetData>
    <row r="1" spans="1:14" ht="99.75" customHeight="1" x14ac:dyDescent="0.25">
      <c r="A1" s="127" t="s">
        <v>57</v>
      </c>
      <c r="B1" s="128"/>
      <c r="C1" s="128"/>
      <c r="D1" s="128"/>
      <c r="E1" s="128"/>
      <c r="F1" s="128"/>
      <c r="G1" s="128"/>
      <c r="H1" s="98" t="s">
        <v>34</v>
      </c>
      <c r="I1" s="98"/>
      <c r="J1" s="98"/>
    </row>
    <row r="2" spans="1:14" ht="106.5" customHeight="1" x14ac:dyDescent="0.25">
      <c r="A2" s="129" t="s">
        <v>0</v>
      </c>
      <c r="B2" s="129" t="s">
        <v>1</v>
      </c>
      <c r="C2" s="129" t="s">
        <v>71</v>
      </c>
      <c r="D2" s="129" t="s">
        <v>72</v>
      </c>
      <c r="E2" s="129" t="s">
        <v>55</v>
      </c>
      <c r="F2" s="129" t="s">
        <v>2</v>
      </c>
      <c r="G2" s="129" t="s">
        <v>3</v>
      </c>
      <c r="H2" s="98"/>
      <c r="I2" s="98"/>
      <c r="J2" s="98"/>
    </row>
    <row r="3" spans="1:14" s="134" customFormat="1" ht="15.75" x14ac:dyDescent="0.25">
      <c r="A3" s="130"/>
      <c r="B3" s="131" t="s">
        <v>4</v>
      </c>
      <c r="C3" s="132">
        <f>C4</f>
        <v>3500</v>
      </c>
      <c r="D3" s="132">
        <f>D4</f>
        <v>3026.3</v>
      </c>
      <c r="E3" s="132">
        <f>E4</f>
        <v>2670.7</v>
      </c>
      <c r="F3" s="132">
        <f>E3/C3*100</f>
        <v>76.305714285714274</v>
      </c>
      <c r="G3" s="132">
        <f>E3/D3*100</f>
        <v>88.249677824406021</v>
      </c>
      <c r="H3" s="133"/>
      <c r="I3" s="133"/>
      <c r="J3" s="133"/>
    </row>
    <row r="4" spans="1:14" s="113" customFormat="1" ht="15" customHeight="1" x14ac:dyDescent="0.25">
      <c r="A4" s="135" t="s">
        <v>5</v>
      </c>
      <c r="B4" s="136" t="s">
        <v>6</v>
      </c>
      <c r="C4" s="137">
        <v>3500</v>
      </c>
      <c r="D4" s="138">
        <v>3026.3</v>
      </c>
      <c r="E4" s="138">
        <v>2670.7</v>
      </c>
      <c r="F4" s="139">
        <f>E4/C4*100</f>
        <v>76.305714285714274</v>
      </c>
      <c r="G4" s="139">
        <f>E4/D4*100</f>
        <v>88.249677824406021</v>
      </c>
    </row>
    <row r="5" spans="1:14" s="109" customFormat="1" ht="15" customHeight="1" x14ac:dyDescent="0.2">
      <c r="A5" s="135"/>
      <c r="B5" s="140" t="s">
        <v>36</v>
      </c>
      <c r="C5" s="141">
        <f>C3</f>
        <v>3500</v>
      </c>
      <c r="D5" s="141">
        <f>D3</f>
        <v>3026.3</v>
      </c>
      <c r="E5" s="141">
        <f>E3</f>
        <v>2670.7</v>
      </c>
      <c r="F5" s="141">
        <f>E5/C5*100</f>
        <v>76.305714285714274</v>
      </c>
      <c r="G5" s="132">
        <f>E5/D5*100</f>
        <v>88.249677824406021</v>
      </c>
      <c r="J5" s="103"/>
      <c r="K5" s="103"/>
      <c r="L5" s="103"/>
      <c r="M5" s="103"/>
      <c r="N5" s="103"/>
    </row>
    <row r="6" spans="1:14" x14ac:dyDescent="0.25">
      <c r="B6" s="113"/>
      <c r="D6" s="126"/>
      <c r="J6" s="103"/>
      <c r="K6" s="103"/>
      <c r="L6" s="103"/>
      <c r="M6" s="103"/>
      <c r="N6" s="103"/>
    </row>
    <row r="7" spans="1:14" x14ac:dyDescent="0.25">
      <c r="B7" s="113"/>
    </row>
    <row r="8" spans="1:14" x14ac:dyDescent="0.25">
      <c r="B8" s="113"/>
    </row>
    <row r="9" spans="1:14" x14ac:dyDescent="0.25">
      <c r="B9" s="113"/>
    </row>
    <row r="10" spans="1:14" x14ac:dyDescent="0.25">
      <c r="B10" s="113"/>
    </row>
    <row r="11" spans="1:14" x14ac:dyDescent="0.25">
      <c r="B11" s="113"/>
    </row>
    <row r="12" spans="1:14" x14ac:dyDescent="0.25">
      <c r="B12" s="113"/>
    </row>
    <row r="13" spans="1:14" x14ac:dyDescent="0.25">
      <c r="B13" s="113"/>
    </row>
    <row r="14" spans="1:14" x14ac:dyDescent="0.25">
      <c r="B14" s="113"/>
    </row>
    <row r="15" spans="1:14" x14ac:dyDescent="0.25">
      <c r="B15" s="113"/>
    </row>
    <row r="16" spans="1:14" x14ac:dyDescent="0.25">
      <c r="B16" s="113"/>
    </row>
    <row r="17" spans="2:2" x14ac:dyDescent="0.25">
      <c r="B17" s="113"/>
    </row>
    <row r="18" spans="2:2" x14ac:dyDescent="0.25">
      <c r="B18" s="113"/>
    </row>
    <row r="19" spans="2:2" x14ac:dyDescent="0.25">
      <c r="B19" s="113"/>
    </row>
    <row r="20" spans="2:2" x14ac:dyDescent="0.25">
      <c r="B20" s="113"/>
    </row>
    <row r="21" spans="2:2" x14ac:dyDescent="0.25">
      <c r="B21" s="113"/>
    </row>
    <row r="22" spans="2:2" x14ac:dyDescent="0.25">
      <c r="B22" s="113"/>
    </row>
    <row r="23" spans="2:2" x14ac:dyDescent="0.25">
      <c r="B23" s="113"/>
    </row>
    <row r="24" spans="2:2" x14ac:dyDescent="0.25">
      <c r="B24" s="113"/>
    </row>
    <row r="25" spans="2:2" x14ac:dyDescent="0.25">
      <c r="B25" s="113"/>
    </row>
    <row r="26" spans="2:2" x14ac:dyDescent="0.25">
      <c r="B26" s="113"/>
    </row>
    <row r="27" spans="2:2" x14ac:dyDescent="0.25">
      <c r="B27" s="113"/>
    </row>
    <row r="28" spans="2:2" x14ac:dyDescent="0.25">
      <c r="B28" s="113"/>
    </row>
    <row r="29" spans="2:2" x14ac:dyDescent="0.25">
      <c r="B29" s="113"/>
    </row>
    <row r="30" spans="2:2" x14ac:dyDescent="0.25">
      <c r="B30" s="113"/>
    </row>
    <row r="31" spans="2:2" x14ac:dyDescent="0.25">
      <c r="B31" s="113"/>
    </row>
    <row r="32" spans="2:2" x14ac:dyDescent="0.25">
      <c r="B32" s="113"/>
    </row>
    <row r="33" spans="2:2" x14ac:dyDescent="0.25">
      <c r="B33" s="113"/>
    </row>
    <row r="34" spans="2:2" x14ac:dyDescent="0.25">
      <c r="B34" s="113"/>
    </row>
    <row r="35" spans="2:2" x14ac:dyDescent="0.25">
      <c r="B35" s="113"/>
    </row>
    <row r="36" spans="2:2" x14ac:dyDescent="0.25">
      <c r="B36" s="113"/>
    </row>
    <row r="37" spans="2:2" x14ac:dyDescent="0.25">
      <c r="B37" s="113"/>
    </row>
    <row r="38" spans="2:2" x14ac:dyDescent="0.25">
      <c r="B38" s="113"/>
    </row>
    <row r="39" spans="2:2" x14ac:dyDescent="0.25">
      <c r="B39" s="113"/>
    </row>
    <row r="40" spans="2:2" x14ac:dyDescent="0.25">
      <c r="B40" s="113"/>
    </row>
    <row r="41" spans="2:2" x14ac:dyDescent="0.25">
      <c r="B41" s="113"/>
    </row>
    <row r="42" spans="2:2" x14ac:dyDescent="0.25">
      <c r="B42" s="113"/>
    </row>
    <row r="43" spans="2:2" x14ac:dyDescent="0.25">
      <c r="B43" s="113"/>
    </row>
    <row r="44" spans="2:2" x14ac:dyDescent="0.25">
      <c r="B44" s="113"/>
    </row>
    <row r="45" spans="2:2" x14ac:dyDescent="0.25">
      <c r="B45" s="113"/>
    </row>
    <row r="46" spans="2:2" x14ac:dyDescent="0.25">
      <c r="B46" s="113"/>
    </row>
    <row r="47" spans="2:2" x14ac:dyDescent="0.25">
      <c r="B47" s="113"/>
    </row>
    <row r="48" spans="2:2" x14ac:dyDescent="0.25">
      <c r="B48" s="113"/>
    </row>
    <row r="49" spans="2:2" x14ac:dyDescent="0.25">
      <c r="B49" s="113"/>
    </row>
    <row r="50" spans="2:2" x14ac:dyDescent="0.25">
      <c r="B50" s="113"/>
    </row>
    <row r="51" spans="2:2" x14ac:dyDescent="0.25">
      <c r="B51" s="113"/>
    </row>
    <row r="52" spans="2:2" x14ac:dyDescent="0.25">
      <c r="B52" s="113"/>
    </row>
    <row r="53" spans="2:2" x14ac:dyDescent="0.25">
      <c r="B53" s="113"/>
    </row>
    <row r="54" spans="2:2" x14ac:dyDescent="0.25">
      <c r="B54" s="113"/>
    </row>
    <row r="55" spans="2:2" x14ac:dyDescent="0.25">
      <c r="B55" s="113"/>
    </row>
    <row r="56" spans="2:2" x14ac:dyDescent="0.25">
      <c r="B56" s="113"/>
    </row>
    <row r="57" spans="2:2" x14ac:dyDescent="0.25">
      <c r="B57" s="113"/>
    </row>
    <row r="58" spans="2:2" x14ac:dyDescent="0.25">
      <c r="B58" s="113"/>
    </row>
    <row r="59" spans="2:2" x14ac:dyDescent="0.25">
      <c r="B59" s="113"/>
    </row>
    <row r="60" spans="2:2" x14ac:dyDescent="0.25">
      <c r="B60" s="113"/>
    </row>
    <row r="61" spans="2:2" x14ac:dyDescent="0.25">
      <c r="B61" s="113"/>
    </row>
    <row r="62" spans="2:2" x14ac:dyDescent="0.25">
      <c r="B62" s="113"/>
    </row>
    <row r="63" spans="2:2" x14ac:dyDescent="0.25">
      <c r="B63" s="113"/>
    </row>
    <row r="64" spans="2:2" x14ac:dyDescent="0.25">
      <c r="B64" s="113"/>
    </row>
    <row r="65" spans="2:2" x14ac:dyDescent="0.25">
      <c r="B65" s="113"/>
    </row>
    <row r="66" spans="2:2" x14ac:dyDescent="0.25">
      <c r="B66" s="113"/>
    </row>
    <row r="67" spans="2:2" x14ac:dyDescent="0.25">
      <c r="B67" s="113"/>
    </row>
    <row r="68" spans="2:2" x14ac:dyDescent="0.25">
      <c r="B68" s="113"/>
    </row>
    <row r="69" spans="2:2" x14ac:dyDescent="0.25">
      <c r="B69" s="113"/>
    </row>
    <row r="70" spans="2:2" x14ac:dyDescent="0.25">
      <c r="B70" s="113"/>
    </row>
    <row r="71" spans="2:2" x14ac:dyDescent="0.25">
      <c r="B71" s="113"/>
    </row>
    <row r="72" spans="2:2" x14ac:dyDescent="0.25">
      <c r="B72" s="113"/>
    </row>
    <row r="73" spans="2:2" x14ac:dyDescent="0.25">
      <c r="B73" s="113"/>
    </row>
    <row r="74" spans="2:2" x14ac:dyDescent="0.25">
      <c r="B74" s="113"/>
    </row>
    <row r="75" spans="2:2" x14ac:dyDescent="0.25">
      <c r="B75" s="113"/>
    </row>
    <row r="76" spans="2:2" x14ac:dyDescent="0.25">
      <c r="B76" s="113"/>
    </row>
    <row r="77" spans="2:2" x14ac:dyDescent="0.25">
      <c r="B77" s="113"/>
    </row>
    <row r="78" spans="2:2" x14ac:dyDescent="0.25">
      <c r="B78" s="113"/>
    </row>
    <row r="79" spans="2:2" x14ac:dyDescent="0.25">
      <c r="B79" s="113"/>
    </row>
    <row r="80" spans="2:2" x14ac:dyDescent="0.25">
      <c r="B80" s="113"/>
    </row>
    <row r="81" spans="2:2" x14ac:dyDescent="0.25">
      <c r="B81" s="113"/>
    </row>
    <row r="82" spans="2:2" x14ac:dyDescent="0.25">
      <c r="B82" s="113"/>
    </row>
    <row r="83" spans="2:2" x14ac:dyDescent="0.25">
      <c r="B83" s="113"/>
    </row>
    <row r="84" spans="2:2" x14ac:dyDescent="0.25">
      <c r="B84" s="113"/>
    </row>
    <row r="85" spans="2:2" x14ac:dyDescent="0.25">
      <c r="B85" s="113"/>
    </row>
    <row r="86" spans="2:2" x14ac:dyDescent="0.25">
      <c r="B86" s="113"/>
    </row>
    <row r="87" spans="2:2" x14ac:dyDescent="0.25">
      <c r="B87" s="113"/>
    </row>
    <row r="88" spans="2:2" x14ac:dyDescent="0.25">
      <c r="B88" s="113"/>
    </row>
  </sheetData>
  <mergeCells count="2">
    <mergeCell ref="A1:G1"/>
    <mergeCell ref="J5:N6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86"/>
  <sheetViews>
    <sheetView zoomScaleNormal="100" workbookViewId="0">
      <selection activeCell="D13" sqref="D13"/>
    </sheetView>
  </sheetViews>
  <sheetFormatPr defaultColWidth="9.140625" defaultRowHeight="15" x14ac:dyDescent="0.25"/>
  <cols>
    <col min="1" max="1" width="4.42578125" style="124" customWidth="1"/>
    <col min="2" max="2" width="32.28515625" style="99" customWidth="1"/>
    <col min="3" max="3" width="17.7109375" style="125" customWidth="1"/>
    <col min="4" max="4" width="17.85546875" style="125" customWidth="1"/>
    <col min="5" max="5" width="12.85546875" style="99" customWidth="1"/>
    <col min="6" max="6" width="12.7109375" style="99" customWidth="1"/>
    <col min="7" max="7" width="11.7109375" style="99" customWidth="1"/>
    <col min="8" max="16384" width="9.140625" style="99"/>
  </cols>
  <sheetData>
    <row r="1" spans="1:13" ht="75" customHeight="1" x14ac:dyDescent="0.25">
      <c r="A1" s="127" t="s">
        <v>58</v>
      </c>
      <c r="B1" s="128"/>
      <c r="C1" s="128"/>
      <c r="D1" s="128"/>
      <c r="E1" s="128"/>
      <c r="F1" s="128"/>
      <c r="G1" s="128"/>
      <c r="H1" s="98" t="s">
        <v>34</v>
      </c>
      <c r="I1" s="98"/>
      <c r="J1" s="98"/>
    </row>
    <row r="2" spans="1:13" ht="108" customHeight="1" x14ac:dyDescent="0.25">
      <c r="A2" s="129" t="s">
        <v>0</v>
      </c>
      <c r="B2" s="129" t="s">
        <v>1</v>
      </c>
      <c r="C2" s="129" t="s">
        <v>71</v>
      </c>
      <c r="D2" s="129" t="s">
        <v>70</v>
      </c>
      <c r="E2" s="129" t="s">
        <v>55</v>
      </c>
      <c r="F2" s="129" t="s">
        <v>2</v>
      </c>
      <c r="G2" s="129" t="s">
        <v>3</v>
      </c>
      <c r="H2" s="98"/>
      <c r="I2" s="98"/>
      <c r="J2" s="102"/>
      <c r="K2" s="103"/>
      <c r="L2" s="103"/>
      <c r="M2" s="103"/>
    </row>
    <row r="3" spans="1:13" ht="15.75" x14ac:dyDescent="0.25">
      <c r="A3" s="129"/>
      <c r="B3" s="131"/>
      <c r="C3" s="132"/>
      <c r="D3" s="132">
        <f>D4</f>
        <v>0</v>
      </c>
      <c r="E3" s="132">
        <f>E4</f>
        <v>0</v>
      </c>
      <c r="F3" s="138">
        <v>0</v>
      </c>
      <c r="G3" s="138">
        <v>0</v>
      </c>
      <c r="H3" s="98"/>
      <c r="I3" s="98"/>
      <c r="J3" s="142"/>
      <c r="K3" s="142"/>
      <c r="L3" s="142"/>
      <c r="M3" s="142"/>
    </row>
    <row r="4" spans="1:13" s="113" customFormat="1" ht="15" customHeight="1" x14ac:dyDescent="0.25">
      <c r="A4" s="135" t="s">
        <v>5</v>
      </c>
      <c r="B4" s="143" t="s">
        <v>8</v>
      </c>
      <c r="C4" s="137">
        <v>38000</v>
      </c>
      <c r="D4" s="138"/>
      <c r="E4" s="138"/>
      <c r="F4" s="138">
        <f>E4/C4*100</f>
        <v>0</v>
      </c>
      <c r="G4" s="138">
        <v>0</v>
      </c>
    </row>
    <row r="5" spans="1:13" s="109" customFormat="1" ht="15" customHeight="1" x14ac:dyDescent="0.2">
      <c r="A5" s="135"/>
      <c r="B5" s="140" t="s">
        <v>36</v>
      </c>
      <c r="C5" s="141">
        <f>SUM(C4:C4)</f>
        <v>38000</v>
      </c>
      <c r="D5" s="141">
        <f>SUM(D4:D4)</f>
        <v>0</v>
      </c>
      <c r="E5" s="141">
        <f>SUM(E4:E4)</f>
        <v>0</v>
      </c>
      <c r="F5" s="141">
        <f>E5/C5*100</f>
        <v>0</v>
      </c>
      <c r="G5" s="141">
        <v>0</v>
      </c>
    </row>
    <row r="6" spans="1:13" x14ac:dyDescent="0.25">
      <c r="B6" s="113"/>
    </row>
    <row r="7" spans="1:13" x14ac:dyDescent="0.25">
      <c r="B7" s="113"/>
    </row>
    <row r="8" spans="1:13" x14ac:dyDescent="0.25">
      <c r="B8" s="113"/>
    </row>
    <row r="9" spans="1:13" x14ac:dyDescent="0.25">
      <c r="B9" s="113"/>
    </row>
    <row r="10" spans="1:13" x14ac:dyDescent="0.25">
      <c r="B10" s="113"/>
    </row>
    <row r="11" spans="1:13" x14ac:dyDescent="0.25">
      <c r="B11" s="113"/>
    </row>
    <row r="12" spans="1:13" x14ac:dyDescent="0.25">
      <c r="B12" s="113"/>
    </row>
    <row r="13" spans="1:13" x14ac:dyDescent="0.25">
      <c r="B13" s="113"/>
    </row>
    <row r="14" spans="1:13" x14ac:dyDescent="0.25">
      <c r="B14" s="113"/>
    </row>
    <row r="15" spans="1:13" x14ac:dyDescent="0.25">
      <c r="B15" s="113"/>
    </row>
    <row r="16" spans="1:13" x14ac:dyDescent="0.25">
      <c r="B16" s="113"/>
    </row>
    <row r="17" spans="2:2" x14ac:dyDescent="0.25">
      <c r="B17" s="113"/>
    </row>
    <row r="18" spans="2:2" x14ac:dyDescent="0.25">
      <c r="B18" s="113"/>
    </row>
    <row r="19" spans="2:2" x14ac:dyDescent="0.25">
      <c r="B19" s="113"/>
    </row>
    <row r="20" spans="2:2" x14ac:dyDescent="0.25">
      <c r="B20" s="113"/>
    </row>
    <row r="21" spans="2:2" x14ac:dyDescent="0.25">
      <c r="B21" s="113"/>
    </row>
    <row r="22" spans="2:2" x14ac:dyDescent="0.25">
      <c r="B22" s="113"/>
    </row>
    <row r="23" spans="2:2" x14ac:dyDescent="0.25">
      <c r="B23" s="113"/>
    </row>
    <row r="24" spans="2:2" x14ac:dyDescent="0.25">
      <c r="B24" s="113"/>
    </row>
    <row r="25" spans="2:2" x14ac:dyDescent="0.25">
      <c r="B25" s="113"/>
    </row>
    <row r="26" spans="2:2" x14ac:dyDescent="0.25">
      <c r="B26" s="113"/>
    </row>
    <row r="27" spans="2:2" x14ac:dyDescent="0.25">
      <c r="B27" s="113"/>
    </row>
    <row r="28" spans="2:2" x14ac:dyDescent="0.25">
      <c r="B28" s="113"/>
    </row>
    <row r="29" spans="2:2" x14ac:dyDescent="0.25">
      <c r="B29" s="113"/>
    </row>
    <row r="30" spans="2:2" x14ac:dyDescent="0.25">
      <c r="B30" s="113"/>
    </row>
    <row r="31" spans="2:2" x14ac:dyDescent="0.25">
      <c r="B31" s="113"/>
    </row>
    <row r="32" spans="2:2" x14ac:dyDescent="0.25">
      <c r="B32" s="113"/>
    </row>
    <row r="33" spans="2:2" x14ac:dyDescent="0.25">
      <c r="B33" s="113"/>
    </row>
    <row r="34" spans="2:2" x14ac:dyDescent="0.25">
      <c r="B34" s="113"/>
    </row>
    <row r="35" spans="2:2" x14ac:dyDescent="0.25">
      <c r="B35" s="113"/>
    </row>
    <row r="36" spans="2:2" x14ac:dyDescent="0.25">
      <c r="B36" s="113"/>
    </row>
    <row r="37" spans="2:2" x14ac:dyDescent="0.25">
      <c r="B37" s="113"/>
    </row>
    <row r="38" spans="2:2" x14ac:dyDescent="0.25">
      <c r="B38" s="113"/>
    </row>
    <row r="39" spans="2:2" x14ac:dyDescent="0.25">
      <c r="B39" s="113"/>
    </row>
    <row r="40" spans="2:2" x14ac:dyDescent="0.25">
      <c r="B40" s="113"/>
    </row>
    <row r="41" spans="2:2" x14ac:dyDescent="0.25">
      <c r="B41" s="113"/>
    </row>
    <row r="42" spans="2:2" x14ac:dyDescent="0.25">
      <c r="B42" s="113"/>
    </row>
    <row r="43" spans="2:2" x14ac:dyDescent="0.25">
      <c r="B43" s="113"/>
    </row>
    <row r="44" spans="2:2" x14ac:dyDescent="0.25">
      <c r="B44" s="113"/>
    </row>
    <row r="45" spans="2:2" x14ac:dyDescent="0.25">
      <c r="B45" s="113"/>
    </row>
    <row r="46" spans="2:2" x14ac:dyDescent="0.25">
      <c r="B46" s="113"/>
    </row>
    <row r="47" spans="2:2" x14ac:dyDescent="0.25">
      <c r="B47" s="113"/>
    </row>
    <row r="48" spans="2:2" x14ac:dyDescent="0.25">
      <c r="B48" s="113"/>
    </row>
    <row r="49" spans="2:2" x14ac:dyDescent="0.25">
      <c r="B49" s="113"/>
    </row>
    <row r="50" spans="2:2" x14ac:dyDescent="0.25">
      <c r="B50" s="113"/>
    </row>
    <row r="51" spans="2:2" x14ac:dyDescent="0.25">
      <c r="B51" s="113"/>
    </row>
    <row r="52" spans="2:2" x14ac:dyDescent="0.25">
      <c r="B52" s="113"/>
    </row>
    <row r="53" spans="2:2" x14ac:dyDescent="0.25">
      <c r="B53" s="113"/>
    </row>
    <row r="54" spans="2:2" x14ac:dyDescent="0.25">
      <c r="B54" s="113"/>
    </row>
    <row r="55" spans="2:2" x14ac:dyDescent="0.25">
      <c r="B55" s="113"/>
    </row>
    <row r="56" spans="2:2" x14ac:dyDescent="0.25">
      <c r="B56" s="113"/>
    </row>
    <row r="57" spans="2:2" x14ac:dyDescent="0.25">
      <c r="B57" s="113"/>
    </row>
    <row r="58" spans="2:2" x14ac:dyDescent="0.25">
      <c r="B58" s="113"/>
    </row>
    <row r="59" spans="2:2" x14ac:dyDescent="0.25">
      <c r="B59" s="113"/>
    </row>
    <row r="60" spans="2:2" x14ac:dyDescent="0.25">
      <c r="B60" s="113"/>
    </row>
    <row r="61" spans="2:2" x14ac:dyDescent="0.25">
      <c r="B61" s="113"/>
    </row>
    <row r="62" spans="2:2" x14ac:dyDescent="0.25">
      <c r="B62" s="113"/>
    </row>
    <row r="63" spans="2:2" x14ac:dyDescent="0.25">
      <c r="B63" s="113"/>
    </row>
    <row r="64" spans="2:2" x14ac:dyDescent="0.25">
      <c r="B64" s="113"/>
    </row>
    <row r="65" spans="2:2" x14ac:dyDescent="0.25">
      <c r="B65" s="113"/>
    </row>
    <row r="66" spans="2:2" x14ac:dyDescent="0.25">
      <c r="B66" s="113"/>
    </row>
    <row r="67" spans="2:2" x14ac:dyDescent="0.25">
      <c r="B67" s="113"/>
    </row>
    <row r="68" spans="2:2" x14ac:dyDescent="0.25">
      <c r="B68" s="113"/>
    </row>
    <row r="69" spans="2:2" x14ac:dyDescent="0.25">
      <c r="B69" s="113"/>
    </row>
    <row r="70" spans="2:2" x14ac:dyDescent="0.25">
      <c r="B70" s="113"/>
    </row>
    <row r="71" spans="2:2" x14ac:dyDescent="0.25">
      <c r="B71" s="113"/>
    </row>
    <row r="72" spans="2:2" x14ac:dyDescent="0.25">
      <c r="B72" s="113"/>
    </row>
    <row r="73" spans="2:2" x14ac:dyDescent="0.25">
      <c r="B73" s="113"/>
    </row>
    <row r="74" spans="2:2" x14ac:dyDescent="0.25">
      <c r="B74" s="113"/>
    </row>
    <row r="75" spans="2:2" x14ac:dyDescent="0.25">
      <c r="B75" s="113"/>
    </row>
    <row r="76" spans="2:2" x14ac:dyDescent="0.25">
      <c r="B76" s="113"/>
    </row>
    <row r="77" spans="2:2" x14ac:dyDescent="0.25">
      <c r="B77" s="113"/>
    </row>
    <row r="78" spans="2:2" x14ac:dyDescent="0.25">
      <c r="B78" s="113"/>
    </row>
    <row r="79" spans="2:2" x14ac:dyDescent="0.25">
      <c r="B79" s="113"/>
    </row>
    <row r="80" spans="2:2" x14ac:dyDescent="0.25">
      <c r="B80" s="113"/>
    </row>
    <row r="81" spans="2:2" x14ac:dyDescent="0.25">
      <c r="B81" s="113"/>
    </row>
    <row r="82" spans="2:2" x14ac:dyDescent="0.25">
      <c r="B82" s="113"/>
    </row>
    <row r="83" spans="2:2" x14ac:dyDescent="0.25">
      <c r="B83" s="113"/>
    </row>
    <row r="84" spans="2:2" x14ac:dyDescent="0.25">
      <c r="B84" s="113"/>
    </row>
    <row r="85" spans="2:2" x14ac:dyDescent="0.25">
      <c r="B85" s="113"/>
    </row>
    <row r="86" spans="2:2" x14ac:dyDescent="0.25">
      <c r="B86" s="113"/>
    </row>
  </sheetData>
  <mergeCells count="2">
    <mergeCell ref="A1:G1"/>
    <mergeCell ref="J2:M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91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4.42578125" style="124" customWidth="1"/>
    <col min="2" max="2" width="32.28515625" style="99" customWidth="1"/>
    <col min="3" max="3" width="17.7109375" style="125" customWidth="1"/>
    <col min="4" max="4" width="17.85546875" style="125" customWidth="1"/>
    <col min="5" max="5" width="12.85546875" style="99" customWidth="1"/>
    <col min="6" max="6" width="12.42578125" style="99" customWidth="1"/>
    <col min="7" max="7" width="11.7109375" style="99" customWidth="1"/>
    <col min="8" max="16384" width="9.140625" style="99"/>
  </cols>
  <sheetData>
    <row r="1" spans="1:13" ht="80.099999999999994" customHeight="1" x14ac:dyDescent="0.25">
      <c r="A1" s="127" t="s">
        <v>89</v>
      </c>
      <c r="B1" s="128"/>
      <c r="C1" s="128"/>
      <c r="D1" s="128"/>
      <c r="E1" s="128"/>
      <c r="F1" s="128"/>
      <c r="G1" s="128"/>
      <c r="H1" s="98" t="s">
        <v>34</v>
      </c>
      <c r="I1" s="98"/>
      <c r="J1" s="98"/>
    </row>
    <row r="2" spans="1:13" ht="112.5" customHeight="1" x14ac:dyDescent="0.25">
      <c r="A2" s="129" t="s">
        <v>0</v>
      </c>
      <c r="B2" s="129" t="s">
        <v>1</v>
      </c>
      <c r="C2" s="129" t="s">
        <v>71</v>
      </c>
      <c r="D2" s="129" t="s">
        <v>70</v>
      </c>
      <c r="E2" s="129" t="s">
        <v>55</v>
      </c>
      <c r="F2" s="129" t="s">
        <v>2</v>
      </c>
      <c r="G2" s="129" t="s">
        <v>3</v>
      </c>
      <c r="H2" s="98"/>
      <c r="I2" s="98"/>
      <c r="J2" s="102"/>
      <c r="K2" s="103"/>
      <c r="L2" s="103"/>
      <c r="M2" s="103"/>
    </row>
    <row r="3" spans="1:13" ht="15.75" x14ac:dyDescent="0.25">
      <c r="A3" s="129"/>
      <c r="B3" s="131"/>
      <c r="C3" s="132"/>
      <c r="D3" s="132">
        <f>D4</f>
        <v>0</v>
      </c>
      <c r="E3" s="132">
        <f>E4</f>
        <v>0</v>
      </c>
      <c r="F3" s="138">
        <v>0</v>
      </c>
      <c r="G3" s="138">
        <v>0</v>
      </c>
      <c r="H3" s="98"/>
      <c r="I3" s="98"/>
      <c r="J3" s="142"/>
      <c r="K3" s="142"/>
      <c r="L3" s="142"/>
      <c r="M3" s="142"/>
    </row>
    <row r="4" spans="1:13" s="113" customFormat="1" ht="34.5" customHeight="1" x14ac:dyDescent="0.25">
      <c r="A4" s="135" t="s">
        <v>5</v>
      </c>
      <c r="B4" s="143" t="s">
        <v>68</v>
      </c>
      <c r="C4" s="137">
        <v>151310.29999999999</v>
      </c>
      <c r="D4" s="138"/>
      <c r="E4" s="138"/>
      <c r="F4" s="138">
        <f>E4/C4*100</f>
        <v>0</v>
      </c>
      <c r="G4" s="138">
        <v>0</v>
      </c>
    </row>
    <row r="5" spans="1:13" s="109" customFormat="1" ht="15" customHeight="1" x14ac:dyDescent="0.2">
      <c r="A5" s="135"/>
      <c r="B5" s="140" t="s">
        <v>36</v>
      </c>
      <c r="C5" s="141">
        <f>SUM(C4:C4)</f>
        <v>151310.29999999999</v>
      </c>
      <c r="D5" s="141">
        <f>SUM(D4:D4)</f>
        <v>0</v>
      </c>
      <c r="E5" s="141">
        <f>SUM(E4:E4)</f>
        <v>0</v>
      </c>
      <c r="F5" s="141">
        <f>E5/C5*100</f>
        <v>0</v>
      </c>
      <c r="G5" s="141">
        <v>0</v>
      </c>
    </row>
    <row r="6" spans="1:13" x14ac:dyDescent="0.25">
      <c r="B6" s="113"/>
      <c r="D6" s="126"/>
    </row>
    <row r="7" spans="1:13" x14ac:dyDescent="0.25">
      <c r="B7" s="113"/>
    </row>
    <row r="8" spans="1:13" x14ac:dyDescent="0.25">
      <c r="B8" s="113"/>
    </row>
    <row r="9" spans="1:13" x14ac:dyDescent="0.25">
      <c r="B9" s="113"/>
    </row>
    <row r="10" spans="1:13" x14ac:dyDescent="0.25">
      <c r="B10" s="113"/>
    </row>
    <row r="11" spans="1:13" x14ac:dyDescent="0.25">
      <c r="B11" s="113"/>
    </row>
    <row r="12" spans="1:13" x14ac:dyDescent="0.25">
      <c r="B12" s="113"/>
    </row>
    <row r="13" spans="1:13" x14ac:dyDescent="0.25">
      <c r="B13" s="113"/>
    </row>
    <row r="14" spans="1:13" x14ac:dyDescent="0.25">
      <c r="B14" s="113"/>
    </row>
    <row r="15" spans="1:13" x14ac:dyDescent="0.25">
      <c r="B15" s="113"/>
    </row>
    <row r="16" spans="1:13" x14ac:dyDescent="0.25">
      <c r="B16" s="113"/>
    </row>
    <row r="17" spans="1:4" x14ac:dyDescent="0.25">
      <c r="A17" s="99"/>
      <c r="B17" s="113"/>
      <c r="C17" s="99"/>
      <c r="D17" s="99"/>
    </row>
    <row r="18" spans="1:4" x14ac:dyDescent="0.25">
      <c r="A18" s="99"/>
      <c r="B18" s="113"/>
      <c r="C18" s="99"/>
      <c r="D18" s="99"/>
    </row>
    <row r="19" spans="1:4" x14ac:dyDescent="0.25">
      <c r="A19" s="99"/>
      <c r="B19" s="113"/>
      <c r="C19" s="99"/>
      <c r="D19" s="99"/>
    </row>
    <row r="20" spans="1:4" x14ac:dyDescent="0.25">
      <c r="A20" s="99"/>
      <c r="B20" s="113"/>
      <c r="C20" s="99"/>
      <c r="D20" s="99"/>
    </row>
    <row r="21" spans="1:4" x14ac:dyDescent="0.25">
      <c r="A21" s="99"/>
      <c r="B21" s="113"/>
      <c r="C21" s="99"/>
      <c r="D21" s="99"/>
    </row>
    <row r="22" spans="1:4" x14ac:dyDescent="0.25">
      <c r="A22" s="99"/>
      <c r="B22" s="113"/>
      <c r="C22" s="99"/>
      <c r="D22" s="99"/>
    </row>
    <row r="23" spans="1:4" x14ac:dyDescent="0.25">
      <c r="A23" s="99"/>
      <c r="B23" s="113"/>
      <c r="C23" s="99"/>
      <c r="D23" s="99"/>
    </row>
    <row r="24" spans="1:4" x14ac:dyDescent="0.25">
      <c r="A24" s="99"/>
      <c r="B24" s="113"/>
      <c r="C24" s="99"/>
      <c r="D24" s="99"/>
    </row>
    <row r="25" spans="1:4" x14ac:dyDescent="0.25">
      <c r="A25" s="99"/>
      <c r="B25" s="113"/>
      <c r="C25" s="99"/>
      <c r="D25" s="99"/>
    </row>
    <row r="26" spans="1:4" x14ac:dyDescent="0.25">
      <c r="A26" s="99"/>
      <c r="B26" s="113"/>
      <c r="C26" s="99"/>
      <c r="D26" s="99"/>
    </row>
    <row r="27" spans="1:4" x14ac:dyDescent="0.25">
      <c r="A27" s="99"/>
      <c r="B27" s="113"/>
      <c r="C27" s="99"/>
      <c r="D27" s="99"/>
    </row>
    <row r="28" spans="1:4" x14ac:dyDescent="0.25">
      <c r="A28" s="99"/>
      <c r="B28" s="113"/>
      <c r="C28" s="99"/>
      <c r="D28" s="99"/>
    </row>
    <row r="29" spans="1:4" x14ac:dyDescent="0.25">
      <c r="A29" s="99"/>
      <c r="B29" s="113"/>
      <c r="C29" s="99"/>
      <c r="D29" s="99"/>
    </row>
    <row r="30" spans="1:4" x14ac:dyDescent="0.25">
      <c r="A30" s="99"/>
      <c r="B30" s="113"/>
      <c r="C30" s="99"/>
      <c r="D30" s="99"/>
    </row>
    <row r="31" spans="1:4" x14ac:dyDescent="0.25">
      <c r="A31" s="99"/>
      <c r="B31" s="113"/>
      <c r="C31" s="99"/>
      <c r="D31" s="99"/>
    </row>
    <row r="32" spans="1:4" x14ac:dyDescent="0.25">
      <c r="A32" s="99"/>
      <c r="B32" s="113"/>
      <c r="C32" s="99"/>
      <c r="D32" s="99"/>
    </row>
    <row r="33" spans="1:4" x14ac:dyDescent="0.25">
      <c r="A33" s="99"/>
      <c r="B33" s="113"/>
      <c r="C33" s="99"/>
      <c r="D33" s="99"/>
    </row>
    <row r="34" spans="1:4" x14ac:dyDescent="0.25">
      <c r="A34" s="99"/>
      <c r="B34" s="113"/>
      <c r="C34" s="99"/>
      <c r="D34" s="99"/>
    </row>
    <row r="35" spans="1:4" x14ac:dyDescent="0.25">
      <c r="A35" s="99"/>
      <c r="B35" s="113"/>
      <c r="C35" s="99"/>
      <c r="D35" s="99"/>
    </row>
    <row r="36" spans="1:4" x14ac:dyDescent="0.25">
      <c r="A36" s="99"/>
      <c r="B36" s="113"/>
      <c r="C36" s="99"/>
      <c r="D36" s="99"/>
    </row>
    <row r="37" spans="1:4" x14ac:dyDescent="0.25">
      <c r="A37" s="99"/>
      <c r="B37" s="113"/>
      <c r="C37" s="99"/>
      <c r="D37" s="99"/>
    </row>
    <row r="38" spans="1:4" x14ac:dyDescent="0.25">
      <c r="A38" s="99"/>
      <c r="B38" s="113"/>
      <c r="C38" s="99"/>
      <c r="D38" s="99"/>
    </row>
    <row r="39" spans="1:4" x14ac:dyDescent="0.25">
      <c r="A39" s="99"/>
      <c r="B39" s="113"/>
      <c r="C39" s="99"/>
      <c r="D39" s="99"/>
    </row>
    <row r="40" spans="1:4" x14ac:dyDescent="0.25">
      <c r="A40" s="99"/>
      <c r="B40" s="113"/>
      <c r="C40" s="99"/>
      <c r="D40" s="99"/>
    </row>
    <row r="41" spans="1:4" x14ac:dyDescent="0.25">
      <c r="A41" s="99"/>
      <c r="B41" s="113"/>
      <c r="C41" s="99"/>
      <c r="D41" s="99"/>
    </row>
    <row r="42" spans="1:4" x14ac:dyDescent="0.25">
      <c r="A42" s="99"/>
      <c r="B42" s="113"/>
      <c r="C42" s="99"/>
      <c r="D42" s="99"/>
    </row>
    <row r="43" spans="1:4" x14ac:dyDescent="0.25">
      <c r="A43" s="99"/>
      <c r="B43" s="113"/>
      <c r="C43" s="99"/>
      <c r="D43" s="99"/>
    </row>
    <row r="44" spans="1:4" x14ac:dyDescent="0.25">
      <c r="A44" s="99"/>
      <c r="B44" s="113"/>
      <c r="C44" s="99"/>
      <c r="D44" s="99"/>
    </row>
    <row r="45" spans="1:4" x14ac:dyDescent="0.25">
      <c r="A45" s="99"/>
      <c r="B45" s="113"/>
      <c r="C45" s="99"/>
      <c r="D45" s="99"/>
    </row>
    <row r="46" spans="1:4" x14ac:dyDescent="0.25">
      <c r="A46" s="99"/>
      <c r="B46" s="113"/>
      <c r="C46" s="99"/>
      <c r="D46" s="99"/>
    </row>
    <row r="47" spans="1:4" x14ac:dyDescent="0.25">
      <c r="A47" s="99"/>
      <c r="B47" s="113"/>
      <c r="C47" s="99"/>
      <c r="D47" s="99"/>
    </row>
    <row r="48" spans="1:4" x14ac:dyDescent="0.25">
      <c r="A48" s="99"/>
      <c r="B48" s="113"/>
      <c r="C48" s="99"/>
      <c r="D48" s="99"/>
    </row>
    <row r="49" spans="1:4" x14ac:dyDescent="0.25">
      <c r="A49" s="99"/>
      <c r="B49" s="113"/>
      <c r="C49" s="99"/>
      <c r="D49" s="99"/>
    </row>
    <row r="50" spans="1:4" x14ac:dyDescent="0.25">
      <c r="A50" s="99"/>
      <c r="B50" s="113"/>
      <c r="C50" s="99"/>
      <c r="D50" s="99"/>
    </row>
    <row r="51" spans="1:4" x14ac:dyDescent="0.25">
      <c r="A51" s="99"/>
      <c r="B51" s="113"/>
      <c r="C51" s="99"/>
      <c r="D51" s="99"/>
    </row>
    <row r="52" spans="1:4" x14ac:dyDescent="0.25">
      <c r="A52" s="99"/>
      <c r="B52" s="113"/>
      <c r="C52" s="99"/>
      <c r="D52" s="99"/>
    </row>
    <row r="53" spans="1:4" x14ac:dyDescent="0.25">
      <c r="A53" s="99"/>
      <c r="B53" s="113"/>
      <c r="C53" s="99"/>
      <c r="D53" s="99"/>
    </row>
    <row r="54" spans="1:4" x14ac:dyDescent="0.25">
      <c r="A54" s="99"/>
      <c r="B54" s="113"/>
      <c r="C54" s="99"/>
      <c r="D54" s="99"/>
    </row>
    <row r="55" spans="1:4" x14ac:dyDescent="0.25">
      <c r="A55" s="99"/>
      <c r="B55" s="113"/>
      <c r="C55" s="99"/>
      <c r="D55" s="99"/>
    </row>
    <row r="56" spans="1:4" x14ac:dyDescent="0.25">
      <c r="A56" s="99"/>
      <c r="B56" s="113"/>
      <c r="C56" s="99"/>
      <c r="D56" s="99"/>
    </row>
    <row r="57" spans="1:4" x14ac:dyDescent="0.25">
      <c r="A57" s="99"/>
      <c r="B57" s="113"/>
      <c r="C57" s="99"/>
      <c r="D57" s="99"/>
    </row>
    <row r="58" spans="1:4" x14ac:dyDescent="0.25">
      <c r="A58" s="99"/>
      <c r="B58" s="113"/>
      <c r="C58" s="99"/>
      <c r="D58" s="99"/>
    </row>
    <row r="59" spans="1:4" x14ac:dyDescent="0.25">
      <c r="A59" s="99"/>
      <c r="B59" s="113"/>
      <c r="C59" s="99"/>
      <c r="D59" s="99"/>
    </row>
    <row r="60" spans="1:4" x14ac:dyDescent="0.25">
      <c r="A60" s="99"/>
      <c r="B60" s="113"/>
      <c r="C60" s="99"/>
      <c r="D60" s="99"/>
    </row>
    <row r="61" spans="1:4" x14ac:dyDescent="0.25">
      <c r="A61" s="99"/>
      <c r="B61" s="113"/>
      <c r="C61" s="99"/>
      <c r="D61" s="99"/>
    </row>
    <row r="62" spans="1:4" x14ac:dyDescent="0.25">
      <c r="A62" s="99"/>
      <c r="B62" s="113"/>
      <c r="C62" s="99"/>
      <c r="D62" s="99"/>
    </row>
    <row r="63" spans="1:4" x14ac:dyDescent="0.25">
      <c r="A63" s="99"/>
      <c r="B63" s="113"/>
      <c r="C63" s="99"/>
      <c r="D63" s="99"/>
    </row>
    <row r="64" spans="1:4" x14ac:dyDescent="0.25">
      <c r="A64" s="99"/>
      <c r="B64" s="113"/>
      <c r="C64" s="99"/>
      <c r="D64" s="99"/>
    </row>
    <row r="65" spans="1:4" x14ac:dyDescent="0.25">
      <c r="A65" s="99"/>
      <c r="B65" s="113"/>
      <c r="C65" s="99"/>
      <c r="D65" s="99"/>
    </row>
    <row r="66" spans="1:4" x14ac:dyDescent="0.25">
      <c r="A66" s="99"/>
      <c r="B66" s="113"/>
      <c r="C66" s="99"/>
      <c r="D66" s="99"/>
    </row>
    <row r="67" spans="1:4" x14ac:dyDescent="0.25">
      <c r="A67" s="99"/>
      <c r="B67" s="113"/>
      <c r="C67" s="99"/>
      <c r="D67" s="99"/>
    </row>
    <row r="68" spans="1:4" x14ac:dyDescent="0.25">
      <c r="A68" s="99"/>
      <c r="B68" s="113"/>
      <c r="C68" s="99"/>
      <c r="D68" s="99"/>
    </row>
    <row r="69" spans="1:4" x14ac:dyDescent="0.25">
      <c r="A69" s="99"/>
      <c r="B69" s="113"/>
      <c r="C69" s="99"/>
      <c r="D69" s="99"/>
    </row>
    <row r="70" spans="1:4" x14ac:dyDescent="0.25">
      <c r="A70" s="99"/>
      <c r="B70" s="113"/>
      <c r="C70" s="99"/>
      <c r="D70" s="99"/>
    </row>
    <row r="71" spans="1:4" x14ac:dyDescent="0.25">
      <c r="A71" s="99"/>
      <c r="B71" s="113"/>
      <c r="C71" s="99"/>
      <c r="D71" s="99"/>
    </row>
    <row r="72" spans="1:4" x14ac:dyDescent="0.25">
      <c r="A72" s="99"/>
      <c r="B72" s="113"/>
      <c r="C72" s="99"/>
      <c r="D72" s="99"/>
    </row>
    <row r="73" spans="1:4" x14ac:dyDescent="0.25">
      <c r="A73" s="99"/>
      <c r="B73" s="113"/>
      <c r="C73" s="99"/>
      <c r="D73" s="99"/>
    </row>
    <row r="74" spans="1:4" x14ac:dyDescent="0.25">
      <c r="A74" s="99"/>
      <c r="B74" s="113"/>
      <c r="C74" s="99"/>
      <c r="D74" s="99"/>
    </row>
    <row r="75" spans="1:4" x14ac:dyDescent="0.25">
      <c r="A75" s="99"/>
      <c r="B75" s="113"/>
      <c r="C75" s="99"/>
      <c r="D75" s="99"/>
    </row>
    <row r="76" spans="1:4" x14ac:dyDescent="0.25">
      <c r="A76" s="99"/>
      <c r="B76" s="113"/>
      <c r="C76" s="99"/>
      <c r="D76" s="99"/>
    </row>
    <row r="77" spans="1:4" x14ac:dyDescent="0.25">
      <c r="A77" s="99"/>
      <c r="B77" s="113"/>
      <c r="C77" s="99"/>
      <c r="D77" s="99"/>
    </row>
    <row r="78" spans="1:4" x14ac:dyDescent="0.25">
      <c r="A78" s="99"/>
      <c r="B78" s="113"/>
      <c r="C78" s="99"/>
      <c r="D78" s="99"/>
    </row>
    <row r="79" spans="1:4" x14ac:dyDescent="0.25">
      <c r="A79" s="99"/>
      <c r="B79" s="113"/>
      <c r="C79" s="99"/>
      <c r="D79" s="99"/>
    </row>
    <row r="80" spans="1:4" x14ac:dyDescent="0.25">
      <c r="A80" s="99"/>
      <c r="B80" s="113"/>
      <c r="C80" s="99"/>
      <c r="D80" s="99"/>
    </row>
    <row r="81" spans="1:4" x14ac:dyDescent="0.25">
      <c r="A81" s="99"/>
      <c r="B81" s="113"/>
      <c r="C81" s="99"/>
      <c r="D81" s="99"/>
    </row>
    <row r="82" spans="1:4" x14ac:dyDescent="0.25">
      <c r="A82" s="99"/>
      <c r="B82" s="113"/>
      <c r="C82" s="99"/>
      <c r="D82" s="99"/>
    </row>
    <row r="83" spans="1:4" x14ac:dyDescent="0.25">
      <c r="A83" s="99"/>
      <c r="B83" s="113"/>
      <c r="C83" s="99"/>
      <c r="D83" s="99"/>
    </row>
    <row r="84" spans="1:4" x14ac:dyDescent="0.25">
      <c r="A84" s="99"/>
      <c r="B84" s="113"/>
      <c r="C84" s="99"/>
      <c r="D84" s="99"/>
    </row>
    <row r="85" spans="1:4" x14ac:dyDescent="0.25">
      <c r="A85" s="99"/>
      <c r="B85" s="113"/>
      <c r="C85" s="99"/>
      <c r="D85" s="99"/>
    </row>
    <row r="86" spans="1:4" x14ac:dyDescent="0.25">
      <c r="A86" s="99"/>
      <c r="B86" s="113"/>
      <c r="C86" s="99"/>
      <c r="D86" s="99"/>
    </row>
    <row r="87" spans="1:4" x14ac:dyDescent="0.25">
      <c r="A87" s="99"/>
      <c r="B87" s="113"/>
      <c r="C87" s="99"/>
      <c r="D87" s="99"/>
    </row>
    <row r="88" spans="1:4" x14ac:dyDescent="0.25">
      <c r="A88" s="99"/>
      <c r="B88" s="113"/>
      <c r="C88" s="99"/>
      <c r="D88" s="99"/>
    </row>
    <row r="89" spans="1:4" x14ac:dyDescent="0.25">
      <c r="A89" s="99"/>
      <c r="C89" s="99"/>
      <c r="D89" s="99"/>
    </row>
    <row r="90" spans="1:4" x14ac:dyDescent="0.25">
      <c r="A90" s="99"/>
      <c r="C90" s="99"/>
      <c r="D90" s="99"/>
    </row>
    <row r="91" spans="1:4" x14ac:dyDescent="0.25">
      <c r="A91" s="99"/>
      <c r="C91" s="99"/>
      <c r="D91" s="99"/>
    </row>
  </sheetData>
  <mergeCells count="2">
    <mergeCell ref="A1:G1"/>
    <mergeCell ref="J2:M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workbookViewId="0">
      <selection activeCell="E21" sqref="E21"/>
    </sheetView>
  </sheetViews>
  <sheetFormatPr defaultRowHeight="59.25" customHeight="1" x14ac:dyDescent="0.25"/>
  <cols>
    <col min="1" max="1" width="4.42578125" style="13" customWidth="1"/>
    <col min="2" max="2" width="34.5703125" customWidth="1"/>
    <col min="3" max="3" width="24.28515625" style="14" customWidth="1"/>
    <col min="4" max="4" width="23" style="14" customWidth="1"/>
    <col min="5" max="5" width="16.28515625" style="16" customWidth="1"/>
    <col min="6" max="6" width="14.5703125" style="16" customWidth="1"/>
    <col min="7" max="7" width="13.5703125" style="16" customWidth="1"/>
  </cols>
  <sheetData>
    <row r="1" spans="1:11" s="63" customFormat="1" ht="59.25" customHeight="1" x14ac:dyDescent="0.25">
      <c r="A1" s="90" t="s">
        <v>52</v>
      </c>
      <c r="B1" s="91"/>
      <c r="C1" s="91"/>
      <c r="D1" s="91"/>
      <c r="E1" s="91"/>
      <c r="F1" s="91"/>
      <c r="G1" s="91"/>
      <c r="H1" s="62"/>
      <c r="I1" s="62"/>
      <c r="J1" s="62"/>
    </row>
    <row r="2" spans="1:11" ht="59.25" customHeight="1" x14ac:dyDescent="0.25">
      <c r="A2" s="39" t="s">
        <v>0</v>
      </c>
      <c r="B2" s="39" t="s">
        <v>1</v>
      </c>
      <c r="C2" s="39" t="s">
        <v>73</v>
      </c>
      <c r="D2" s="39" t="s">
        <v>72</v>
      </c>
      <c r="E2" s="39" t="s">
        <v>55</v>
      </c>
      <c r="F2" s="39" t="s">
        <v>38</v>
      </c>
      <c r="G2" s="39" t="s">
        <v>3</v>
      </c>
      <c r="H2" s="1"/>
      <c r="I2" s="1"/>
      <c r="J2" s="1"/>
    </row>
    <row r="3" spans="1:11" s="5" customFormat="1" ht="28.5" customHeight="1" x14ac:dyDescent="0.2">
      <c r="A3" s="40"/>
      <c r="B3" s="41" t="s">
        <v>4</v>
      </c>
      <c r="C3" s="51">
        <v>0</v>
      </c>
      <c r="D3" s="51">
        <f>D4+D5</f>
        <v>1763</v>
      </c>
      <c r="E3" s="51">
        <f>E4+E5</f>
        <v>1763</v>
      </c>
      <c r="F3" s="45">
        <v>0</v>
      </c>
      <c r="G3" s="45">
        <f>E3/D3*100</f>
        <v>100</v>
      </c>
    </row>
    <row r="4" spans="1:11" s="9" customFormat="1" ht="30" customHeight="1" x14ac:dyDescent="0.25">
      <c r="A4" s="43" t="s">
        <v>5</v>
      </c>
      <c r="B4" s="44" t="s">
        <v>6</v>
      </c>
      <c r="C4" s="52">
        <v>1358</v>
      </c>
      <c r="D4" s="52">
        <v>1358</v>
      </c>
      <c r="E4" s="52">
        <v>1358</v>
      </c>
      <c r="F4" s="45">
        <v>0</v>
      </c>
      <c r="G4" s="45">
        <v>0</v>
      </c>
    </row>
    <row r="5" spans="1:11" s="9" customFormat="1" ht="29.25" customHeight="1" x14ac:dyDescent="0.25">
      <c r="A5" s="43" t="s">
        <v>7</v>
      </c>
      <c r="B5" s="44" t="s">
        <v>8</v>
      </c>
      <c r="C5" s="52">
        <v>405</v>
      </c>
      <c r="D5" s="52">
        <v>405</v>
      </c>
      <c r="E5" s="52">
        <v>405</v>
      </c>
      <c r="F5" s="45">
        <v>0</v>
      </c>
      <c r="G5" s="45">
        <f>E5/D5*100</f>
        <v>100</v>
      </c>
    </row>
    <row r="6" spans="1:11" s="5" customFormat="1" ht="27.75" customHeight="1" x14ac:dyDescent="0.25">
      <c r="A6" s="46"/>
      <c r="B6" s="41" t="s">
        <v>9</v>
      </c>
      <c r="C6" s="53">
        <v>0</v>
      </c>
      <c r="D6" s="54">
        <f>SUM(D7:D16)</f>
        <v>1683</v>
      </c>
      <c r="E6" s="54">
        <f>SUM(E7:E16)</f>
        <v>1683</v>
      </c>
      <c r="F6" s="42">
        <v>0</v>
      </c>
      <c r="G6" s="45">
        <v>100</v>
      </c>
      <c r="K6" s="38"/>
    </row>
    <row r="7" spans="1:11" s="9" customFormat="1" ht="18.75" customHeight="1" x14ac:dyDescent="0.25">
      <c r="A7" s="43" t="s">
        <v>10</v>
      </c>
      <c r="B7" s="44" t="s">
        <v>11</v>
      </c>
      <c r="C7" s="52">
        <v>0</v>
      </c>
      <c r="D7" s="52">
        <v>0</v>
      </c>
      <c r="E7" s="52">
        <v>0</v>
      </c>
      <c r="F7" s="45">
        <v>0</v>
      </c>
      <c r="G7" s="45">
        <v>0</v>
      </c>
    </row>
    <row r="8" spans="1:11" s="9" customFormat="1" ht="24" customHeight="1" x14ac:dyDescent="0.25">
      <c r="A8" s="43" t="s">
        <v>12</v>
      </c>
      <c r="B8" s="47" t="s">
        <v>13</v>
      </c>
      <c r="C8" s="52">
        <v>120</v>
      </c>
      <c r="D8" s="52">
        <v>120</v>
      </c>
      <c r="E8" s="52">
        <v>120</v>
      </c>
      <c r="F8" s="45">
        <v>0</v>
      </c>
      <c r="G8" s="45">
        <v>0</v>
      </c>
    </row>
    <row r="9" spans="1:11" s="9" customFormat="1" ht="28.5" customHeight="1" x14ac:dyDescent="0.25">
      <c r="A9" s="43" t="s">
        <v>14</v>
      </c>
      <c r="B9" s="47" t="s">
        <v>15</v>
      </c>
      <c r="C9" s="52">
        <v>733</v>
      </c>
      <c r="D9" s="52">
        <v>733</v>
      </c>
      <c r="E9" s="52">
        <v>733</v>
      </c>
      <c r="F9" s="45">
        <v>0</v>
      </c>
      <c r="G9" s="45">
        <v>0</v>
      </c>
    </row>
    <row r="10" spans="1:11" s="9" customFormat="1" ht="27.75" customHeight="1" x14ac:dyDescent="0.25">
      <c r="A10" s="43" t="s">
        <v>16</v>
      </c>
      <c r="B10" s="47" t="s">
        <v>17</v>
      </c>
      <c r="C10" s="52">
        <v>120</v>
      </c>
      <c r="D10" s="52">
        <v>120</v>
      </c>
      <c r="E10" s="52">
        <v>120</v>
      </c>
      <c r="F10" s="45">
        <v>0</v>
      </c>
      <c r="G10" s="45">
        <v>0</v>
      </c>
    </row>
    <row r="11" spans="1:11" s="9" customFormat="1" ht="21.75" customHeight="1" x14ac:dyDescent="0.25">
      <c r="A11" s="43" t="s">
        <v>18</v>
      </c>
      <c r="B11" s="47" t="s">
        <v>19</v>
      </c>
      <c r="C11" s="52">
        <v>120</v>
      </c>
      <c r="D11" s="52">
        <v>120</v>
      </c>
      <c r="E11" s="52">
        <v>120</v>
      </c>
      <c r="F11" s="45">
        <v>0</v>
      </c>
      <c r="G11" s="45">
        <v>0</v>
      </c>
    </row>
    <row r="12" spans="1:11" s="9" customFormat="1" ht="25.5" customHeight="1" x14ac:dyDescent="0.25">
      <c r="A12" s="43" t="s">
        <v>20</v>
      </c>
      <c r="B12" s="47" t="s">
        <v>21</v>
      </c>
      <c r="C12" s="52">
        <v>0</v>
      </c>
      <c r="D12" s="52">
        <v>0</v>
      </c>
      <c r="E12" s="52">
        <v>0</v>
      </c>
      <c r="F12" s="45">
        <v>0</v>
      </c>
      <c r="G12" s="45">
        <v>100</v>
      </c>
    </row>
    <row r="13" spans="1:11" s="9" customFormat="1" ht="25.5" customHeight="1" x14ac:dyDescent="0.25">
      <c r="A13" s="43" t="s">
        <v>22</v>
      </c>
      <c r="B13" s="47" t="s">
        <v>23</v>
      </c>
      <c r="C13" s="52">
        <v>350</v>
      </c>
      <c r="D13" s="52">
        <v>350</v>
      </c>
      <c r="E13" s="52">
        <v>350</v>
      </c>
      <c r="F13" s="45">
        <v>0</v>
      </c>
      <c r="G13" s="45">
        <v>0</v>
      </c>
    </row>
    <row r="14" spans="1:11" s="9" customFormat="1" ht="30" customHeight="1" x14ac:dyDescent="0.25">
      <c r="A14" s="43" t="s">
        <v>24</v>
      </c>
      <c r="B14" s="47" t="s">
        <v>25</v>
      </c>
      <c r="C14" s="52">
        <v>0</v>
      </c>
      <c r="D14" s="52">
        <v>0</v>
      </c>
      <c r="E14" s="52">
        <v>0</v>
      </c>
      <c r="F14" s="45">
        <v>0</v>
      </c>
      <c r="G14" s="45">
        <v>0</v>
      </c>
    </row>
    <row r="15" spans="1:11" s="9" customFormat="1" ht="26.25" customHeight="1" x14ac:dyDescent="0.25">
      <c r="A15" s="43" t="s">
        <v>26</v>
      </c>
      <c r="B15" s="47" t="s">
        <v>27</v>
      </c>
      <c r="C15" s="52">
        <v>120</v>
      </c>
      <c r="D15" s="52">
        <v>120</v>
      </c>
      <c r="E15" s="52">
        <v>120</v>
      </c>
      <c r="F15" s="45">
        <v>0</v>
      </c>
      <c r="G15" s="45">
        <f>E15/D15*100</f>
        <v>100</v>
      </c>
    </row>
    <row r="16" spans="1:11" s="9" customFormat="1" ht="25.5" customHeight="1" x14ac:dyDescent="0.25">
      <c r="A16" s="43" t="s">
        <v>28</v>
      </c>
      <c r="B16" s="47" t="s">
        <v>29</v>
      </c>
      <c r="C16" s="52">
        <v>120</v>
      </c>
      <c r="D16" s="52">
        <v>120</v>
      </c>
      <c r="E16" s="52">
        <v>120</v>
      </c>
      <c r="F16" s="45">
        <v>0</v>
      </c>
      <c r="G16" s="45">
        <f>E16/D16*100</f>
        <v>100</v>
      </c>
    </row>
    <row r="17" spans="1:7" s="5" customFormat="1" ht="22.5" customHeight="1" x14ac:dyDescent="0.2">
      <c r="A17" s="46"/>
      <c r="B17" s="48" t="s">
        <v>30</v>
      </c>
      <c r="C17" s="55">
        <f>C4+C5+C7+C8+C9+C10+C11+C12+C13+C14+C15+C16</f>
        <v>3446</v>
      </c>
      <c r="D17" s="54">
        <f>D4+D5+D7+D8+D9+D10+D11+D12+D13+D14+D15+D16</f>
        <v>3446</v>
      </c>
      <c r="E17" s="54">
        <f>E4+E5+E7+E8+E9+E10+E11+E12+E13+E14+E15+E16</f>
        <v>3446</v>
      </c>
      <c r="F17" s="42">
        <v>0</v>
      </c>
      <c r="G17" s="45">
        <f>E17/D17*100</f>
        <v>100</v>
      </c>
    </row>
    <row r="18" spans="1:7" ht="59.25" customHeight="1" x14ac:dyDescent="0.25">
      <c r="D18" s="15"/>
    </row>
    <row r="19" spans="1:7" ht="59.25" customHeight="1" x14ac:dyDescent="0.25">
      <c r="C19" s="8"/>
      <c r="D19" s="8"/>
      <c r="E19" s="8"/>
      <c r="F19" s="8"/>
      <c r="G19" s="50"/>
    </row>
  </sheetData>
  <mergeCells count="1">
    <mergeCell ref="A1:G1"/>
  </mergeCells>
  <phoneticPr fontId="3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6"/>
  <sheetViews>
    <sheetView zoomScaleNormal="100" workbookViewId="0">
      <selection activeCell="F8" sqref="F8"/>
    </sheetView>
  </sheetViews>
  <sheetFormatPr defaultRowHeight="15" x14ac:dyDescent="0.25"/>
  <cols>
    <col min="1" max="1" width="9.140625" style="63"/>
    <col min="2" max="2" width="31.140625" style="63" customWidth="1"/>
    <col min="3" max="3" width="15.7109375" style="63" customWidth="1"/>
    <col min="4" max="4" width="18.7109375" style="63" customWidth="1"/>
    <col min="5" max="5" width="12" style="63" customWidth="1"/>
    <col min="6" max="6" width="13.5703125" style="63" customWidth="1"/>
    <col min="7" max="7" width="12.85546875" style="63" customWidth="1"/>
    <col min="8" max="16384" width="9.140625" style="63"/>
  </cols>
  <sheetData>
    <row r="1" spans="1:7" x14ac:dyDescent="0.25">
      <c r="B1" s="90" t="s">
        <v>59</v>
      </c>
      <c r="C1" s="90"/>
      <c r="D1" s="90"/>
      <c r="E1" s="90"/>
      <c r="F1" s="90"/>
      <c r="G1" s="90"/>
    </row>
    <row r="2" spans="1:7" ht="50.25" customHeight="1" x14ac:dyDescent="0.25">
      <c r="B2" s="90"/>
      <c r="C2" s="90"/>
      <c r="D2" s="90"/>
      <c r="E2" s="90"/>
      <c r="F2" s="90"/>
      <c r="G2" s="90"/>
    </row>
    <row r="3" spans="1:7" ht="94.5" x14ac:dyDescent="0.25">
      <c r="A3" s="144"/>
      <c r="B3" s="145" t="s">
        <v>1</v>
      </c>
      <c r="C3" s="145" t="s">
        <v>71</v>
      </c>
      <c r="D3" s="145" t="s">
        <v>72</v>
      </c>
      <c r="E3" s="145" t="s">
        <v>55</v>
      </c>
      <c r="F3" s="145" t="s">
        <v>38</v>
      </c>
      <c r="G3" s="145" t="s">
        <v>3</v>
      </c>
    </row>
    <row r="4" spans="1:7" ht="31.5" x14ac:dyDescent="0.25">
      <c r="A4" s="144"/>
      <c r="B4" s="131" t="s">
        <v>39</v>
      </c>
      <c r="C4" s="140">
        <f>C5</f>
        <v>93</v>
      </c>
      <c r="D4" s="140">
        <f>D5</f>
        <v>0</v>
      </c>
      <c r="E4" s="140">
        <f>E5</f>
        <v>0</v>
      </c>
      <c r="F4" s="146">
        <v>0</v>
      </c>
      <c r="G4" s="137">
        <v>0</v>
      </c>
    </row>
    <row r="5" spans="1:7" ht="31.5" x14ac:dyDescent="0.25">
      <c r="A5" s="144"/>
      <c r="B5" s="147" t="s">
        <v>75</v>
      </c>
      <c r="C5" s="137">
        <v>93</v>
      </c>
      <c r="D5" s="137">
        <v>0</v>
      </c>
      <c r="E5" s="137">
        <v>0</v>
      </c>
      <c r="F5" s="146">
        <v>0</v>
      </c>
      <c r="G5" s="137">
        <v>0</v>
      </c>
    </row>
    <row r="6" spans="1:7" ht="15.75" x14ac:dyDescent="0.25">
      <c r="A6" s="144"/>
      <c r="B6" s="140" t="s">
        <v>30</v>
      </c>
      <c r="C6" s="148">
        <f>C4</f>
        <v>93</v>
      </c>
      <c r="D6" s="148">
        <f>D4</f>
        <v>0</v>
      </c>
      <c r="E6" s="148">
        <f>E4</f>
        <v>0</v>
      </c>
      <c r="F6" s="149">
        <v>0</v>
      </c>
      <c r="G6" s="137">
        <v>0</v>
      </c>
    </row>
  </sheetData>
  <mergeCells count="1">
    <mergeCell ref="B1:G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8"/>
  <sheetViews>
    <sheetView workbookViewId="0">
      <selection activeCell="J15" sqref="J15"/>
    </sheetView>
  </sheetViews>
  <sheetFormatPr defaultColWidth="9.140625" defaultRowHeight="15" x14ac:dyDescent="0.25"/>
  <cols>
    <col min="1" max="1" width="4.42578125" style="59" customWidth="1"/>
    <col min="2" max="2" width="24.5703125" style="57" customWidth="1"/>
    <col min="3" max="3" width="17.7109375" style="60" customWidth="1"/>
    <col min="4" max="4" width="17.85546875" style="60" customWidth="1"/>
    <col min="5" max="5" width="12.85546875" style="57" customWidth="1"/>
    <col min="6" max="6" width="13.42578125" style="57" customWidth="1"/>
    <col min="7" max="7" width="11.7109375" style="57" customWidth="1"/>
    <col min="8" max="16384" width="9.140625" style="57"/>
  </cols>
  <sheetData>
    <row r="1" spans="1:12" ht="78" customHeight="1" x14ac:dyDescent="0.25">
      <c r="A1" s="92" t="s">
        <v>90</v>
      </c>
      <c r="B1" s="93"/>
      <c r="C1" s="93"/>
      <c r="D1" s="93"/>
      <c r="E1" s="93"/>
      <c r="F1" s="93"/>
      <c r="G1" s="93"/>
      <c r="H1" s="56"/>
      <c r="I1" s="56"/>
      <c r="J1" s="56"/>
    </row>
    <row r="2" spans="1:12" ht="48" x14ac:dyDescent="0.25">
      <c r="A2" s="73" t="s">
        <v>0</v>
      </c>
      <c r="B2" s="73" t="s">
        <v>1</v>
      </c>
      <c r="C2" s="73" t="s">
        <v>69</v>
      </c>
      <c r="D2" s="73" t="s">
        <v>70</v>
      </c>
      <c r="E2" s="73" t="s">
        <v>55</v>
      </c>
      <c r="F2" s="73" t="s">
        <v>2</v>
      </c>
      <c r="G2" s="73" t="s">
        <v>3</v>
      </c>
      <c r="H2" s="56"/>
      <c r="I2" s="74"/>
      <c r="J2" s="87"/>
      <c r="K2" s="87"/>
      <c r="L2" s="87"/>
    </row>
    <row r="3" spans="1:12" s="5" customFormat="1" ht="12" x14ac:dyDescent="0.2">
      <c r="A3" s="75"/>
      <c r="B3" s="19" t="s">
        <v>4</v>
      </c>
      <c r="C3" s="64">
        <f>C4+C5</f>
        <v>0</v>
      </c>
      <c r="D3" s="64">
        <f>D4+D5</f>
        <v>26983.7</v>
      </c>
      <c r="E3" s="64">
        <f>E4+E5</f>
        <v>26983.7</v>
      </c>
      <c r="F3" s="65">
        <v>0</v>
      </c>
      <c r="G3" s="65">
        <v>0</v>
      </c>
    </row>
    <row r="4" spans="1:12" s="9" customFormat="1" ht="12" x14ac:dyDescent="0.2">
      <c r="A4" s="76" t="s">
        <v>5</v>
      </c>
      <c r="B4" s="24" t="s">
        <v>6</v>
      </c>
      <c r="C4" s="66">
        <v>0</v>
      </c>
      <c r="D4" s="77">
        <v>26983.7</v>
      </c>
      <c r="E4" s="77">
        <v>26983.7</v>
      </c>
      <c r="F4" s="66">
        <v>0</v>
      </c>
      <c r="G4" s="66">
        <v>0</v>
      </c>
    </row>
    <row r="5" spans="1:12" s="9" customFormat="1" ht="11.25" customHeight="1" x14ac:dyDescent="0.2">
      <c r="A5" s="76" t="s">
        <v>7</v>
      </c>
      <c r="B5" s="24" t="s">
        <v>8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</row>
    <row r="6" spans="1:12" s="5" customFormat="1" ht="12" x14ac:dyDescent="0.2">
      <c r="A6" s="78"/>
      <c r="B6" s="19" t="s">
        <v>9</v>
      </c>
      <c r="C6" s="65">
        <f>SUM(C7:C16)</f>
        <v>0</v>
      </c>
      <c r="D6" s="65">
        <f>SUM(D7:D16)</f>
        <v>6800</v>
      </c>
      <c r="E6" s="65">
        <f>SUM(E7:E16)</f>
        <v>6800</v>
      </c>
      <c r="F6" s="65">
        <v>0</v>
      </c>
      <c r="G6" s="65">
        <f t="shared" ref="G6:G17" si="0">E6/D6*100</f>
        <v>100</v>
      </c>
    </row>
    <row r="7" spans="1:12" s="9" customFormat="1" ht="12" x14ac:dyDescent="0.2">
      <c r="A7" s="76" t="s">
        <v>10</v>
      </c>
      <c r="B7" s="24" t="s">
        <v>11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</row>
    <row r="8" spans="1:12" s="9" customFormat="1" ht="12" x14ac:dyDescent="0.2">
      <c r="A8" s="76" t="s">
        <v>12</v>
      </c>
      <c r="B8" s="32" t="s">
        <v>13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</row>
    <row r="9" spans="1:12" s="9" customFormat="1" ht="12" x14ac:dyDescent="0.2">
      <c r="A9" s="76" t="s">
        <v>14</v>
      </c>
      <c r="B9" s="32" t="s">
        <v>15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</row>
    <row r="10" spans="1:12" s="9" customFormat="1" ht="12" x14ac:dyDescent="0.2">
      <c r="A10" s="76" t="s">
        <v>16</v>
      </c>
      <c r="B10" s="32" t="s">
        <v>17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</row>
    <row r="11" spans="1:12" s="9" customFormat="1" ht="12" x14ac:dyDescent="0.2">
      <c r="A11" s="76" t="s">
        <v>18</v>
      </c>
      <c r="B11" s="32" t="s">
        <v>19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</row>
    <row r="12" spans="1:12" s="9" customFormat="1" ht="12" x14ac:dyDescent="0.2">
      <c r="A12" s="76" t="s">
        <v>20</v>
      </c>
      <c r="B12" s="32" t="s">
        <v>21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12" s="9" customFormat="1" ht="12" x14ac:dyDescent="0.2">
      <c r="A13" s="76" t="s">
        <v>22</v>
      </c>
      <c r="B13" s="32" t="s">
        <v>23</v>
      </c>
      <c r="C13" s="66">
        <v>0</v>
      </c>
      <c r="D13" s="77">
        <v>6800</v>
      </c>
      <c r="E13" s="77">
        <v>6800</v>
      </c>
      <c r="F13" s="66">
        <v>0</v>
      </c>
      <c r="G13" s="66">
        <v>0</v>
      </c>
    </row>
    <row r="14" spans="1:12" s="9" customFormat="1" ht="12" x14ac:dyDescent="0.2">
      <c r="A14" s="76" t="s">
        <v>24</v>
      </c>
      <c r="B14" s="32" t="s">
        <v>25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</row>
    <row r="15" spans="1:12" s="9" customFormat="1" ht="12" x14ac:dyDescent="0.2">
      <c r="A15" s="76" t="s">
        <v>26</v>
      </c>
      <c r="B15" s="32" t="s">
        <v>27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</row>
    <row r="16" spans="1:12" s="9" customFormat="1" ht="12" x14ac:dyDescent="0.2">
      <c r="A16" s="76" t="s">
        <v>28</v>
      </c>
      <c r="B16" s="32" t="s">
        <v>29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</row>
    <row r="17" spans="1:7" s="5" customFormat="1" ht="12" x14ac:dyDescent="0.2">
      <c r="A17" s="78"/>
      <c r="B17" s="33" t="s">
        <v>30</v>
      </c>
      <c r="C17" s="65">
        <f>C6+C3</f>
        <v>0</v>
      </c>
      <c r="D17" s="65">
        <f>D6+D3</f>
        <v>33783.699999999997</v>
      </c>
      <c r="E17" s="65">
        <f>E6+E3</f>
        <v>33783.699999999997</v>
      </c>
      <c r="F17" s="65">
        <v>0</v>
      </c>
      <c r="G17" s="65">
        <f t="shared" si="0"/>
        <v>100</v>
      </c>
    </row>
    <row r="18" spans="1:7" x14ac:dyDescent="0.25">
      <c r="D18" s="61"/>
    </row>
  </sheetData>
  <mergeCells count="2">
    <mergeCell ref="A1:G1"/>
    <mergeCell ref="J2:L2"/>
  </mergeCells>
  <pageMargins left="0.70866141732283472" right="0.70866141732283472" top="0.74803149606299213" bottom="0.74803149606299213" header="0.31496062992125984" footer="0.31496062992125984"/>
  <pageSetup paperSize="9" fitToWidth="10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5</vt:i4>
      </vt:variant>
    </vt:vector>
  </HeadingPairs>
  <TitlesOfParts>
    <vt:vector size="24" baseType="lpstr">
      <vt:lpstr>п2.1</vt:lpstr>
      <vt:lpstr>п2.2</vt:lpstr>
      <vt:lpstr>п2.3</vt:lpstr>
      <vt:lpstr>п2.4</vt:lpstr>
      <vt:lpstr>п2.5</vt:lpstr>
      <vt:lpstr>п2.6</vt:lpstr>
      <vt:lpstr>п2.7</vt:lpstr>
      <vt:lpstr>п2.8</vt:lpstr>
      <vt:lpstr>п2.9</vt:lpstr>
      <vt:lpstr>п2.10</vt:lpstr>
      <vt:lpstr>п2.11</vt:lpstr>
      <vt:lpstr>п2.12</vt:lpstr>
      <vt:lpstr>п2.13</vt:lpstr>
      <vt:lpstr>п2.14</vt:lpstr>
      <vt:lpstr>п2.15</vt:lpstr>
      <vt:lpstr>п2.16</vt:lpstr>
      <vt:lpstr>п2.17</vt:lpstr>
      <vt:lpstr>п2.18</vt:lpstr>
      <vt:lpstr>Лист1</vt:lpstr>
      <vt:lpstr>п2.11!Область_печати</vt:lpstr>
      <vt:lpstr>п2.2!Область_печати</vt:lpstr>
      <vt:lpstr>п2.4!Область_печати</vt:lpstr>
      <vt:lpstr>п2.5!Область_печати</vt:lpstr>
      <vt:lpstr>п2.6!Область_печати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2018-06-13T14:47:41Z</dcterms:modified>
</cp:coreProperties>
</file>