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1 полугодие 2018 года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полугодие 2018 года'!$5:$6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1 полугодие 2018 года'!$A$1:$H$117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<sst xmlns="http://schemas.openxmlformats.org/spreadsheetml/2006/main" count="240" uniqueCount="169">
  <si>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</si>
  <si>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</si>
  <si>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</si>
  <si>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</si>
  <si>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</si>
  <si>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</si>
  <si>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</si>
  <si>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</si>
  <si>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</si>
  <si>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</si>
  <si>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</si>
  <si>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</si>
  <si>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</si>
  <si>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</si>
  <si>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</si>
  <si>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</si>
  <si>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</si>
  <si>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</si>
  <si>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</si>
  <si>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</si>
  <si>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</si>
  <si>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</si>
  <si>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</si>
  <si>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</si>
  <si>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</si>
  <si>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</si>
  <si>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</si>
  <si>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</si>
  <si>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</si>
  <si>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</si>
  <si>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</si>
  <si>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</si>
  <si>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</si>
  <si>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</si>
  <si>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</si>
  <si>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</si>
  <si>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</si>
  <si>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</si>
  <si>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</si>
  <si>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</si>
  <si>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</si>
  <si>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</si>
  <si>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</si>
  <si>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</si>
  <si>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</si>
  <si>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</si>
  <si>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</si>
  <si>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</si>
  <si>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</si>
  <si>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</si>
  <si>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</si>
  <si>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</si>
  <si>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</si>
  <si>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</si>
  <si>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</si>
  <si>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</si>
  <si>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</si>
  <si>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</si>
  <si>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</si>
  <si>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</si>
  <si>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</si>
  <si>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</si>
  <si>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</si>
  <si>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</si>
  <si>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</si>
  <si>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</si>
  <si>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</si>
  <si>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</si>
  <si>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</si>
  <si>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</si>
  <si>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</si>
  <si>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</si>
  <si>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</si>
  <si>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</si>
  <si>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</si>
  <si>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</si>
  <si>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</si>
  <si>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</si>
  <si>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</si>
  <si>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</si>
  <si>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</si>
  <si>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</si>
  <si>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</si>
  <si>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</si>
  <si>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</si>
  <si>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</si>
  <si>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</si>
  <si>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</si>
  <si>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</si>
  <si>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</si>
  <si>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</si>
  <si>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</si>
  <si>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</si>
  <si>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</si>
  <si>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</si>
  <si>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</si>
  <si>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</si>
  <si>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</si>
  <si>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</si>
  <si>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</si>
  <si>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</si>
  <si>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</si>
  <si>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</si>
  <si>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</si>
  <si>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</si>
  <si>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</si>
  <si>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</si>
  <si>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</si>
  <si>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</si>
  <si>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</si>
  <si>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</si>
  <si>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</si>
  <si>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</si>
  <si>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</si>
  <si>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</si>
  <si>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</si>
  <si>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</si>
  <si>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</si>
  <si>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</si>
  <si>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</si>
  <si>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</si>
  <si>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</si>
  <si>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</si>
  <si>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</si>
  <si>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</si>
  <si>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</si>
  <si>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</si>
  <si>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</si>
  <si>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</si>
  <si>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</si>
  <si>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</si>
  <si>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</si>
  <si>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</si>
  <si>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</si>
  <si>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</si>
  <si>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</si>
  <si>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</si>
  <si>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</si>
  <si>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</si>
  <si>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</si>
  <si>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</si>
  <si>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</si>
  <si>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</si>
  <si>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</si>
  <si>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</si>
  <si>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</si>
  <si>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</si>
  <si>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</si>
  <si>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</si>
  <si>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</si>
  <si>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</si>
  <si>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</si>
  <si>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</si>
  <si>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</si>
  <si>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</si>
  <si>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</si>
  <si>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</si>
  <si>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</si>
  <si>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</si>
  <si>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</si>
  <si>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</si>
  <si>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Карачаево-Черкесской Республики за 1 полугодие 2018 года</t>
  </si>
  <si>
    <t>поступления налоговых и неналоговых  доходов в местные бюджеты на 01.07.2018 г.</t>
  </si>
  <si>
    <t>Факт 1 полугодия 2017 года</t>
  </si>
  <si>
    <t>План 1 полугодия 2018 года</t>
  </si>
  <si>
    <t>Факт 1 полугодия 2018 года</t>
  </si>
  <si>
    <t>Темп роста к 1 полугодию 2017 года, %</t>
  </si>
  <si>
    <t>Исполнение плана 1 полугодия 2018 года, %</t>
  </si>
  <si>
    <t xml:space="preserve">Курджиновское СП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</si>
</sst>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1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3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4" xfId="0" applyFont="1" applyFill="1" applyBorder="1" applyAlignment="1">
      <alignment horizontal="lef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4" fontId="50" fillId="0" borderId="0" xfId="0" applyNumberFormat="1" applyFont="1" applyBorder="1" applyAlignment="1">
      <alignment horizontal="right" vertical="center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5" xfId="0" applyFont="1" applyFill="1" applyBorder="1" applyAlignment="1">
      <alignment horizontal="center" vertical="center" wrapText="1"/>
    </xf>
    <xf numFmtId="0" fontId="47" fillId="24" borderId="16" xfId="0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left" vertical="top" wrapText="1"/>
    </xf>
    <xf numFmtId="172" fontId="47" fillId="24" borderId="17" xfId="0" applyNumberFormat="1" applyFont="1" applyFill="1" applyBorder="1" applyAlignment="1">
      <alignment horizontal="right"/>
    </xf>
    <xf numFmtId="172" fontId="47" fillId="24" borderId="18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16" xfId="0" applyFont="1" applyFill="1" applyBorder="1" applyAlignment="1">
      <alignment vertical="top" wrapText="1"/>
    </xf>
    <xf numFmtId="172" fontId="46" fillId="24" borderId="17" xfId="0" applyNumberFormat="1" applyFont="1" applyFill="1" applyBorder="1" applyAlignment="1">
      <alignment horizontal="right"/>
    </xf>
    <xf numFmtId="172" fontId="46" fillId="24" borderId="18" xfId="0" applyNumberFormat="1" applyFont="1" applyFill="1" applyBorder="1" applyAlignment="1">
      <alignment horizontal="right"/>
    </xf>
    <xf numFmtId="0" fontId="46" fillId="24" borderId="16" xfId="0" applyFont="1" applyFill="1" applyBorder="1" applyAlignment="1">
      <alignment horizontal="left" vertical="top" wrapText="1" indent="1"/>
    </xf>
    <xf numFmtId="0" fontId="46" fillId="24" borderId="16" xfId="0" applyFont="1" applyFill="1" applyBorder="1" applyAlignment="1">
      <alignment vertical="top" wrapText="1" shrinkToFit="1"/>
    </xf>
    <xf numFmtId="0" fontId="46" fillId="24" borderId="16" xfId="0" applyFont="1" applyFill="1" applyBorder="1" applyAlignment="1">
      <alignment horizontal="left" vertical="top" wrapText="1"/>
    </xf>
    <xf numFmtId="172" fontId="46" fillId="24" borderId="17" xfId="0" applyNumberFormat="1" applyFont="1" applyFill="1" applyBorder="1" applyAlignment="1">
      <alignment horizontal="right" vertical="top"/>
    </xf>
    <xf numFmtId="0" fontId="46" fillId="24" borderId="19" xfId="0" applyFont="1" applyFill="1" applyBorder="1" applyAlignment="1">
      <alignment horizontal="left" vertical="top" wrapText="1"/>
    </xf>
    <xf numFmtId="172" fontId="46" fillId="24" borderId="20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17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172" fontId="46" fillId="24" borderId="21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 wrapText="1"/>
    </xf>
    <xf numFmtId="49" fontId="46" fillId="0" borderId="22" xfId="0" applyNumberFormat="1" applyFont="1" applyFill="1" applyBorder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right"/>
    </xf>
    <xf numFmtId="172" fontId="46" fillId="24" borderId="17" xfId="0" applyNumberFormat="1" applyFont="1" applyFill="1" applyBorder="1" applyAlignment="1">
      <alignment horizontal="right" wrapText="1"/>
    </xf>
    <xf numFmtId="172" fontId="44" fillId="0" borderId="0" xfId="0" applyNumberFormat="1" applyFont="1" applyFill="1" applyAlignment="1">
      <alignment/>
    </xf>
    <xf numFmtId="49" fontId="46" fillId="0" borderId="23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/>
    </xf>
    <xf numFmtId="172" fontId="44" fillId="0" borderId="11" xfId="0" applyNumberFormat="1" applyFont="1" applyFill="1" applyBorder="1" applyAlignment="1">
      <alignment horizontal="right"/>
    </xf>
    <xf numFmtId="172" fontId="43" fillId="0" borderId="24" xfId="0" applyNumberFormat="1" applyFont="1" applyFill="1" applyBorder="1" applyAlignment="1">
      <alignment horizontal="right"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horizontal="right" vertical="top"/>
    </xf>
    <xf numFmtId="0" fontId="5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/>
    </xf>
    <xf numFmtId="0" fontId="53" fillId="0" borderId="13" xfId="0" applyNumberFormat="1" applyFont="1" applyFill="1" applyBorder="1" applyAlignment="1">
      <alignment horizontal="left" wrapText="1"/>
    </xf>
    <xf numFmtId="172" fontId="53" fillId="7" borderId="11" xfId="0" applyNumberFormat="1" applyFont="1" applyFill="1" applyBorder="1" applyAlignment="1">
      <alignment horizontal="right"/>
    </xf>
    <xf numFmtId="172" fontId="53" fillId="0" borderId="11" xfId="0" applyNumberFormat="1" applyFont="1" applyFill="1" applyBorder="1" applyAlignment="1">
      <alignment horizontal="right"/>
    </xf>
    <xf numFmtId="172" fontId="42" fillId="0" borderId="11" xfId="0" applyNumberFormat="1" applyFont="1" applyFill="1" applyBorder="1" applyAlignment="1">
      <alignment horizontal="right" vertical="center" wrapText="1"/>
    </xf>
    <xf numFmtId="172" fontId="42" fillId="7" borderId="11" xfId="0" applyNumberFormat="1" applyFont="1" applyFill="1" applyBorder="1" applyAlignment="1">
      <alignment/>
    </xf>
    <xf numFmtId="172" fontId="53" fillId="0" borderId="12" xfId="0" applyNumberFormat="1" applyFont="1" applyFill="1" applyBorder="1" applyAlignment="1">
      <alignment horizontal="right"/>
    </xf>
    <xf numFmtId="0" fontId="46" fillId="24" borderId="16" xfId="129" applyFont="1" applyFill="1" applyBorder="1" applyAlignment="1">
      <alignment horizontal="left" vertical="center" wrapText="1"/>
      <protection/>
    </xf>
    <xf numFmtId="172" fontId="44" fillId="0" borderId="12" xfId="0" applyNumberFormat="1" applyFont="1" applyFill="1" applyBorder="1" applyAlignment="1">
      <alignment horizontal="right"/>
    </xf>
    <xf numFmtId="172" fontId="43" fillId="0" borderId="25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 wrapText="1"/>
    </xf>
    <xf numFmtId="180" fontId="46" fillId="24" borderId="0" xfId="0" applyNumberFormat="1" applyFont="1" applyFill="1" applyBorder="1" applyAlignment="1">
      <alignment horizontal="right" vertical="top"/>
    </xf>
    <xf numFmtId="177" fontId="46" fillId="24" borderId="0" xfId="0" applyNumberFormat="1" applyFont="1" applyFill="1" applyBorder="1" applyAlignment="1">
      <alignment vertical="top"/>
    </xf>
    <xf numFmtId="179" fontId="43" fillId="0" borderId="0" xfId="0" applyNumberFormat="1" applyFont="1" applyFill="1" applyAlignment="1">
      <alignment horizontal="right"/>
    </xf>
    <xf numFmtId="0" fontId="46" fillId="24" borderId="0" xfId="0" applyFont="1" applyFill="1" applyBorder="1" applyAlignment="1">
      <alignment horizontal="left" vertical="top" wrapText="1"/>
    </xf>
    <xf numFmtId="172" fontId="21" fillId="24" borderId="0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vertical="top"/>
    </xf>
    <xf numFmtId="177" fontId="21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horizontal="right"/>
    </xf>
    <xf numFmtId="4" fontId="46" fillId="24" borderId="17" xfId="0" applyNumberFormat="1" applyFont="1" applyFill="1" applyBorder="1" applyAlignment="1">
      <alignment horizontal="right" wrapText="1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6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6" xfId="0" applyFont="1" applyFill="1" applyBorder="1" applyAlignment="1">
      <alignment horizontal="center" vertical="center"/>
    </xf>
    <xf numFmtId="0" fontId="49" fillId="7" borderId="28" xfId="0" applyFont="1" applyFill="1" applyBorder="1" applyAlignment="1">
      <alignment horizontal="center" vertical="center"/>
    </xf>
    <xf numFmtId="172" fontId="43" fillId="24" borderId="11" xfId="0" applyNumberFormat="1" applyFont="1" applyFill="1" applyBorder="1" applyAlignment="1">
      <alignment horizontal="right"/>
    </xf>
    <xf numFmtId="172" fontId="43" fillId="0" borderId="11" xfId="0" applyNumberFormat="1" applyFont="1" applyFill="1" applyBorder="1" applyAlignment="1">
      <alignment horizontal="right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9.125" style="25" customWidth="1"/>
    <col min="8" max="8" width="13.125" style="25" bestFit="1" customWidth="1"/>
    <col min="9" max="16384" width="9.125" style="25" customWidth="1"/>
  </cols>
  <sheetData>
    <row r="1" spans="1:6" ht="15.75">
      <c r="A1" s="85" t="s">
        <v>106</v>
      </c>
      <c r="B1" s="85"/>
      <c r="C1" s="85"/>
      <c r="D1" s="85"/>
      <c r="E1" s="85"/>
      <c r="F1" s="85"/>
    </row>
    <row r="2" spans="1:6" ht="15.75">
      <c r="A2" s="86" t="s">
        <v>159</v>
      </c>
      <c r="B2" s="86"/>
      <c r="C2" s="86"/>
      <c r="D2" s="86"/>
      <c r="E2" s="86"/>
      <c r="F2" s="86"/>
    </row>
    <row r="3" spans="1:6" ht="15.75">
      <c r="A3" s="87" t="s">
        <v>161</v>
      </c>
      <c r="B3" s="87"/>
      <c r="C3" s="87"/>
      <c r="D3" s="87"/>
      <c r="E3" s="87"/>
      <c r="F3" s="87"/>
    </row>
    <row r="4" spans="1:6" s="27" customFormat="1" ht="15.75" customHeight="1" hidden="1">
      <c r="A4" s="88" t="s">
        <v>107</v>
      </c>
      <c r="B4" s="88"/>
      <c r="C4" s="88"/>
      <c r="D4" s="88"/>
      <c r="E4" s="59"/>
      <c r="F4" s="60"/>
    </row>
    <row r="5" spans="1:6" ht="16.5" thickBot="1">
      <c r="A5" s="61"/>
      <c r="B5" s="61"/>
      <c r="C5" s="62"/>
      <c r="D5" s="62"/>
      <c r="E5" s="62"/>
      <c r="F5" s="29" t="s">
        <v>108</v>
      </c>
    </row>
    <row r="6" spans="1:6" ht="89.25" customHeight="1" thickTop="1">
      <c r="A6" s="30" t="s">
        <v>146</v>
      </c>
      <c r="B6" s="51" t="s">
        <v>163</v>
      </c>
      <c r="C6" s="51" t="s">
        <v>164</v>
      </c>
      <c r="D6" s="51" t="s">
        <v>165</v>
      </c>
      <c r="E6" s="51" t="s">
        <v>166</v>
      </c>
      <c r="F6" s="55" t="s">
        <v>167</v>
      </c>
    </row>
    <row r="7" spans="1:6" ht="15.75" hidden="1">
      <c r="A7" s="31" t="s">
        <v>109</v>
      </c>
      <c r="B7" s="63"/>
      <c r="C7" s="63">
        <v>1</v>
      </c>
      <c r="D7" s="63">
        <v>2</v>
      </c>
      <c r="E7" s="63"/>
      <c r="F7" s="64">
        <v>3</v>
      </c>
    </row>
    <row r="8" spans="1:8" ht="15.75">
      <c r="A8" s="32" t="s">
        <v>110</v>
      </c>
      <c r="B8" s="33">
        <v>3728017.62955</v>
      </c>
      <c r="C8" s="33">
        <v>3931282.12881</v>
      </c>
      <c r="D8" s="33">
        <v>3892190.80639</v>
      </c>
      <c r="E8" s="33">
        <f>D8/B8*100</f>
        <v>104.40376610718486</v>
      </c>
      <c r="F8" s="34">
        <f>D8/C8*100</f>
        <v>99.00563426538321</v>
      </c>
      <c r="G8" s="35"/>
      <c r="H8" s="35"/>
    </row>
    <row r="9" spans="1:8" ht="15.75">
      <c r="A9" s="36" t="s">
        <v>111</v>
      </c>
      <c r="B9" s="37">
        <v>2274241.34303</v>
      </c>
      <c r="C9" s="37">
        <v>2340469.6</v>
      </c>
      <c r="D9" s="37">
        <v>2245754.97008</v>
      </c>
      <c r="E9" s="37">
        <f>D9/B9*100</f>
        <v>98.74743403828691</v>
      </c>
      <c r="F9" s="38">
        <f>D9/C9*100</f>
        <v>95.95317837411773</v>
      </c>
      <c r="H9" s="45"/>
    </row>
    <row r="10" spans="1:8" ht="15.75">
      <c r="A10" s="39" t="s">
        <v>112</v>
      </c>
      <c r="B10" s="37">
        <v>700900.1489500001</v>
      </c>
      <c r="C10" s="37">
        <v>696612.6</v>
      </c>
      <c r="D10" s="37">
        <v>578379.67146</v>
      </c>
      <c r="E10" s="37">
        <f aca="true" t="shared" si="0" ref="E10:E37">D10/B10*100</f>
        <v>82.51955322401561</v>
      </c>
      <c r="F10" s="38">
        <f aca="true" t="shared" si="1" ref="F10:F37">D10/C10*100</f>
        <v>83.02744903838949</v>
      </c>
      <c r="H10" s="35"/>
    </row>
    <row r="11" spans="1:6" ht="15.75">
      <c r="A11" s="39" t="s">
        <v>113</v>
      </c>
      <c r="B11" s="37">
        <v>1573341.1940799998</v>
      </c>
      <c r="C11" s="37">
        <v>1643857</v>
      </c>
      <c r="D11" s="37">
        <v>1667375.2986199998</v>
      </c>
      <c r="E11" s="37">
        <f t="shared" si="0"/>
        <v>105.9767140715454</v>
      </c>
      <c r="F11" s="38">
        <f t="shared" si="1"/>
        <v>101.43067788864846</v>
      </c>
    </row>
    <row r="12" spans="1:6" ht="31.5">
      <c r="A12" s="36" t="s">
        <v>114</v>
      </c>
      <c r="B12" s="37">
        <v>454324.63417000003</v>
      </c>
      <c r="C12" s="37">
        <v>468467.12299999996</v>
      </c>
      <c r="D12" s="37">
        <v>491649.57652</v>
      </c>
      <c r="E12" s="37">
        <f t="shared" si="0"/>
        <v>108.21547843607213</v>
      </c>
      <c r="F12" s="38">
        <f t="shared" si="1"/>
        <v>104.94857640628925</v>
      </c>
    </row>
    <row r="13" spans="1:6" ht="15.75">
      <c r="A13" s="71" t="s">
        <v>115</v>
      </c>
      <c r="B13" s="37">
        <v>19972.74743</v>
      </c>
      <c r="C13" s="37">
        <v>32954.2</v>
      </c>
      <c r="D13" s="37">
        <v>32654.1863</v>
      </c>
      <c r="E13" s="37">
        <f t="shared" si="0"/>
        <v>163.49371269248562</v>
      </c>
      <c r="F13" s="38">
        <f t="shared" si="1"/>
        <v>99.08960405653909</v>
      </c>
    </row>
    <row r="14" spans="1:6" ht="15.75">
      <c r="A14" s="71" t="s">
        <v>116</v>
      </c>
      <c r="B14" s="37">
        <v>434351.88674</v>
      </c>
      <c r="C14" s="37">
        <v>435512.92299999995</v>
      </c>
      <c r="D14" s="37">
        <v>458995.39022000006</v>
      </c>
      <c r="E14" s="37">
        <f t="shared" si="0"/>
        <v>105.67362643799254</v>
      </c>
      <c r="F14" s="38">
        <f t="shared" si="1"/>
        <v>105.39191054498286</v>
      </c>
    </row>
    <row r="15" spans="1:6" ht="15.75">
      <c r="A15" s="36" t="s">
        <v>117</v>
      </c>
      <c r="B15" s="37">
        <v>202098.02371</v>
      </c>
      <c r="C15" s="37">
        <v>203813.26</v>
      </c>
      <c r="D15" s="37">
        <v>264647.59138</v>
      </c>
      <c r="E15" s="37">
        <f t="shared" si="0"/>
        <v>130.950113475506</v>
      </c>
      <c r="F15" s="38">
        <f t="shared" si="1"/>
        <v>129.84807336872979</v>
      </c>
    </row>
    <row r="16" spans="1:6" ht="15.75">
      <c r="A16" s="36" t="s">
        <v>151</v>
      </c>
      <c r="B16" s="37">
        <v>149155.90061</v>
      </c>
      <c r="C16" s="37">
        <v>152426.9</v>
      </c>
      <c r="D16" s="37">
        <v>211569.34305000002</v>
      </c>
      <c r="E16" s="37">
        <f t="shared" si="0"/>
        <v>141.8444340349587</v>
      </c>
      <c r="F16" s="38">
        <f t="shared" si="1"/>
        <v>138.8005286796491</v>
      </c>
    </row>
    <row r="17" spans="1:6" ht="15.75">
      <c r="A17" s="36" t="s">
        <v>148</v>
      </c>
      <c r="B17" s="37">
        <v>35238.07228</v>
      </c>
      <c r="C17" s="37">
        <v>37961.3</v>
      </c>
      <c r="D17" s="37">
        <v>35160.63776</v>
      </c>
      <c r="E17" s="37">
        <f t="shared" si="0"/>
        <v>99.7802532460212</v>
      </c>
      <c r="F17" s="38">
        <f t="shared" si="1"/>
        <v>92.62232262857172</v>
      </c>
    </row>
    <row r="18" spans="1:6" ht="15.75">
      <c r="A18" s="36" t="s">
        <v>149</v>
      </c>
      <c r="B18" s="37">
        <v>17526.38482</v>
      </c>
      <c r="C18" s="37">
        <v>13240.06</v>
      </c>
      <c r="D18" s="37">
        <v>17557.732359999998</v>
      </c>
      <c r="E18" s="37">
        <f t="shared" si="0"/>
        <v>100.17885913336917</v>
      </c>
      <c r="F18" s="38">
        <f t="shared" si="1"/>
        <v>132.61067064650766</v>
      </c>
    </row>
    <row r="19" spans="1:6" ht="15.75">
      <c r="A19" s="36" t="s">
        <v>150</v>
      </c>
      <c r="B19" s="37">
        <v>177.666</v>
      </c>
      <c r="C19" s="37">
        <v>185</v>
      </c>
      <c r="D19" s="37">
        <v>359.87821</v>
      </c>
      <c r="E19" s="37">
        <f t="shared" si="0"/>
        <v>202.55885200319705</v>
      </c>
      <c r="F19" s="38">
        <f t="shared" si="1"/>
        <v>194.52876216216217</v>
      </c>
    </row>
    <row r="20" spans="1:6" ht="15.75">
      <c r="A20" s="36" t="s">
        <v>118</v>
      </c>
      <c r="B20" s="37">
        <v>519519.0062099999</v>
      </c>
      <c r="C20" s="37">
        <v>580811.6</v>
      </c>
      <c r="D20" s="37">
        <v>576425.9727200001</v>
      </c>
      <c r="E20" s="37">
        <f t="shared" si="0"/>
        <v>110.95377952101279</v>
      </c>
      <c r="F20" s="38">
        <f t="shared" si="1"/>
        <v>99.24491396521697</v>
      </c>
    </row>
    <row r="21" spans="1:6" ht="15.75">
      <c r="A21" s="36" t="s">
        <v>152</v>
      </c>
      <c r="B21" s="37">
        <v>7167.67468</v>
      </c>
      <c r="C21" s="37">
        <v>10412.4</v>
      </c>
      <c r="D21" s="37">
        <v>14685.1615</v>
      </c>
      <c r="E21" s="37">
        <f t="shared" si="0"/>
        <v>204.88041318303806</v>
      </c>
      <c r="F21" s="38">
        <f t="shared" si="1"/>
        <v>141.03531846644387</v>
      </c>
    </row>
    <row r="22" spans="1:6" ht="15.75">
      <c r="A22" s="36" t="s">
        <v>153</v>
      </c>
      <c r="B22" s="37">
        <v>378885.84984</v>
      </c>
      <c r="C22" s="37">
        <v>424276.4</v>
      </c>
      <c r="D22" s="37">
        <v>413899.88531</v>
      </c>
      <c r="E22" s="37">
        <f t="shared" si="0"/>
        <v>109.241315157266</v>
      </c>
      <c r="F22" s="38">
        <f t="shared" si="1"/>
        <v>97.55430311702465</v>
      </c>
    </row>
    <row r="23" spans="1:6" ht="15.75">
      <c r="A23" s="36" t="s">
        <v>154</v>
      </c>
      <c r="B23" s="37">
        <v>58069.203409999995</v>
      </c>
      <c r="C23" s="37">
        <v>67557.1</v>
      </c>
      <c r="D23" s="37">
        <v>64674.737810000006</v>
      </c>
      <c r="E23" s="37">
        <f t="shared" si="0"/>
        <v>111.37527985937979</v>
      </c>
      <c r="F23" s="38">
        <f t="shared" si="1"/>
        <v>95.73344298378706</v>
      </c>
    </row>
    <row r="24" spans="1:6" ht="15.75">
      <c r="A24" s="36" t="s">
        <v>155</v>
      </c>
      <c r="B24" s="37">
        <v>378</v>
      </c>
      <c r="C24" s="37">
        <v>415.8</v>
      </c>
      <c r="D24" s="37">
        <v>642.62524</v>
      </c>
      <c r="E24" s="37">
        <f t="shared" si="0"/>
        <v>170.00667724867725</v>
      </c>
      <c r="F24" s="38">
        <f t="shared" si="1"/>
        <v>154.55152477152475</v>
      </c>
    </row>
    <row r="25" spans="1:6" ht="15.75">
      <c r="A25" s="36" t="s">
        <v>156</v>
      </c>
      <c r="B25" s="37">
        <v>75018.27828</v>
      </c>
      <c r="C25" s="37">
        <v>78149.9</v>
      </c>
      <c r="D25" s="37">
        <v>82523.56286</v>
      </c>
      <c r="E25" s="37">
        <f t="shared" si="0"/>
        <v>110.00460787967847</v>
      </c>
      <c r="F25" s="38">
        <f t="shared" si="1"/>
        <v>105.59650474280839</v>
      </c>
    </row>
    <row r="26" spans="1:6" ht="15.75">
      <c r="A26" s="40" t="s">
        <v>119</v>
      </c>
      <c r="B26" s="37">
        <v>19114.39004</v>
      </c>
      <c r="C26" s="37">
        <v>21979.5</v>
      </c>
      <c r="D26" s="37">
        <v>22042.904420000003</v>
      </c>
      <c r="E26" s="37">
        <f t="shared" si="0"/>
        <v>115.32099310452286</v>
      </c>
      <c r="F26" s="38">
        <f t="shared" si="1"/>
        <v>100.28847071134467</v>
      </c>
    </row>
    <row r="27" spans="1:6" ht="15.75">
      <c r="A27" s="40" t="s">
        <v>157</v>
      </c>
      <c r="B27" s="37">
        <v>19114.210039999998</v>
      </c>
      <c r="C27" s="37">
        <v>21979.5</v>
      </c>
      <c r="D27" s="37">
        <v>22042.904420000003</v>
      </c>
      <c r="E27" s="37">
        <f t="shared" si="0"/>
        <v>115.32207909126862</v>
      </c>
      <c r="F27" s="38">
        <f t="shared" si="1"/>
        <v>100.28847071134467</v>
      </c>
    </row>
    <row r="28" spans="1:6" ht="31.5">
      <c r="A28" s="40" t="s">
        <v>158</v>
      </c>
      <c r="B28" s="37">
        <v>0.18</v>
      </c>
      <c r="C28" s="37">
        <v>0</v>
      </c>
      <c r="D28" s="37">
        <v>0</v>
      </c>
      <c r="E28" s="37"/>
      <c r="F28" s="38"/>
    </row>
    <row r="29" spans="1:6" ht="15.75">
      <c r="A29" s="36" t="s">
        <v>120</v>
      </c>
      <c r="B29" s="37">
        <v>35832.67423</v>
      </c>
      <c r="C29" s="37">
        <v>39792.137</v>
      </c>
      <c r="D29" s="37">
        <v>54272.484039999996</v>
      </c>
      <c r="E29" s="37">
        <f t="shared" si="0"/>
        <v>151.46088090338995</v>
      </c>
      <c r="F29" s="38">
        <f t="shared" si="1"/>
        <v>136.38997081257534</v>
      </c>
    </row>
    <row r="30" spans="1:6" ht="31.5">
      <c r="A30" s="36" t="s">
        <v>121</v>
      </c>
      <c r="B30" s="37">
        <v>3.65469</v>
      </c>
      <c r="C30" s="37">
        <v>0</v>
      </c>
      <c r="D30" s="37">
        <v>0.20506</v>
      </c>
      <c r="E30" s="37">
        <f t="shared" si="0"/>
        <v>5.610872604790009</v>
      </c>
      <c r="F30" s="38"/>
    </row>
    <row r="31" spans="1:6" ht="31.5">
      <c r="A31" s="41" t="s">
        <v>122</v>
      </c>
      <c r="B31" s="37">
        <v>62268.01385</v>
      </c>
      <c r="C31" s="84">
        <v>60910.00481</v>
      </c>
      <c r="D31" s="37">
        <v>60041.638020000006</v>
      </c>
      <c r="E31" s="37">
        <f t="shared" si="0"/>
        <v>96.42452730969835</v>
      </c>
      <c r="F31" s="38">
        <f t="shared" si="1"/>
        <v>98.57434457162047</v>
      </c>
    </row>
    <row r="32" spans="1:6" ht="15.75">
      <c r="A32" s="36" t="s">
        <v>123</v>
      </c>
      <c r="B32" s="37">
        <v>5841.56638</v>
      </c>
      <c r="C32" s="37">
        <v>5136.603999999999</v>
      </c>
      <c r="D32" s="37">
        <v>5580.1754900000005</v>
      </c>
      <c r="E32" s="37">
        <f t="shared" si="0"/>
        <v>95.52532877320485</v>
      </c>
      <c r="F32" s="38">
        <f t="shared" si="1"/>
        <v>108.63550100416542</v>
      </c>
    </row>
    <row r="33" spans="1:6" ht="15.75">
      <c r="A33" s="36" t="s">
        <v>124</v>
      </c>
      <c r="B33" s="37">
        <v>52938.06387</v>
      </c>
      <c r="C33" s="37">
        <v>48191</v>
      </c>
      <c r="D33" s="37">
        <v>50636.90276</v>
      </c>
      <c r="E33" s="37">
        <f t="shared" si="0"/>
        <v>95.65310677842136</v>
      </c>
      <c r="F33" s="38">
        <f t="shared" si="1"/>
        <v>105.07543474922703</v>
      </c>
    </row>
    <row r="34" spans="1:6" ht="15.75">
      <c r="A34" s="36" t="s">
        <v>125</v>
      </c>
      <c r="B34" s="42">
        <v>12563.28693</v>
      </c>
      <c r="C34" s="37">
        <v>9368</v>
      </c>
      <c r="D34" s="42">
        <v>16310.255640000001</v>
      </c>
      <c r="E34" s="37">
        <f t="shared" si="0"/>
        <v>129.82474833916734</v>
      </c>
      <c r="F34" s="38">
        <f t="shared" si="1"/>
        <v>174.1060593509821</v>
      </c>
    </row>
    <row r="35" spans="1:6" ht="15.75">
      <c r="A35" s="36" t="s">
        <v>126</v>
      </c>
      <c r="B35" s="37">
        <v>875.05557</v>
      </c>
      <c r="C35" s="37">
        <v>736.7</v>
      </c>
      <c r="D35" s="37">
        <v>2144.36663</v>
      </c>
      <c r="E35" s="37">
        <f t="shared" si="0"/>
        <v>245.05490891281337</v>
      </c>
      <c r="F35" s="38">
        <f t="shared" si="1"/>
        <v>291.07732184064065</v>
      </c>
    </row>
    <row r="36" spans="1:6" ht="15.75">
      <c r="A36" s="36" t="s">
        <v>127</v>
      </c>
      <c r="B36" s="37">
        <v>82279.24865000001</v>
      </c>
      <c r="C36" s="37">
        <v>151307.2</v>
      </c>
      <c r="D36" s="37">
        <v>92359.47193000001</v>
      </c>
      <c r="E36" s="37">
        <f t="shared" si="0"/>
        <v>112.25123399325064</v>
      </c>
      <c r="F36" s="38">
        <f t="shared" si="1"/>
        <v>61.041029065371646</v>
      </c>
    </row>
    <row r="37" spans="1:6" ht="16.5" thickBot="1">
      <c r="A37" s="43" t="s">
        <v>128</v>
      </c>
      <c r="B37" s="44">
        <v>6118.66822</v>
      </c>
      <c r="C37" s="44">
        <v>299.4</v>
      </c>
      <c r="D37" s="44">
        <v>10324.2917</v>
      </c>
      <c r="E37" s="44">
        <f t="shared" si="0"/>
        <v>168.73429525485858</v>
      </c>
      <c r="F37" s="49">
        <f t="shared" si="1"/>
        <v>3448.3272211088847</v>
      </c>
    </row>
    <row r="38" spans="1:6" ht="16.5" thickTop="1">
      <c r="A38" s="78"/>
      <c r="B38" s="79"/>
      <c r="C38" s="79"/>
      <c r="D38" s="79"/>
      <c r="E38" s="80"/>
      <c r="F38" s="80"/>
    </row>
    <row r="39" spans="1:6" ht="15.75">
      <c r="A39" s="78"/>
      <c r="B39" s="80"/>
      <c r="C39" s="80"/>
      <c r="D39" s="80"/>
      <c r="E39" s="80"/>
      <c r="F39" s="80"/>
    </row>
    <row r="40" spans="2:4" ht="15.75">
      <c r="B40" s="46"/>
      <c r="C40" s="46"/>
      <c r="D40" s="46"/>
    </row>
    <row r="41" spans="2:4" ht="15.75">
      <c r="B41" s="29"/>
      <c r="C41" s="75"/>
      <c r="D41" s="75"/>
    </row>
    <row r="43" spans="2:4" ht="15.75">
      <c r="B43" s="81"/>
      <c r="C43" s="81"/>
      <c r="D43" s="81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16384" width="9.125" style="25" customWidth="1"/>
  </cols>
  <sheetData>
    <row r="1" spans="1:6" ht="15.75">
      <c r="A1" s="85" t="s">
        <v>106</v>
      </c>
      <c r="B1" s="85"/>
      <c r="C1" s="85"/>
      <c r="D1" s="85"/>
      <c r="E1" s="85"/>
      <c r="F1" s="85"/>
    </row>
    <row r="2" spans="1:6" ht="15.75">
      <c r="A2" s="86" t="s">
        <v>160</v>
      </c>
      <c r="B2" s="86"/>
      <c r="C2" s="86"/>
      <c r="D2" s="86"/>
      <c r="E2" s="86"/>
      <c r="F2" s="86"/>
    </row>
    <row r="3" spans="1:6" ht="15.75">
      <c r="A3" s="87" t="s">
        <v>161</v>
      </c>
      <c r="B3" s="87"/>
      <c r="C3" s="87"/>
      <c r="D3" s="87"/>
      <c r="E3" s="87"/>
      <c r="F3" s="87"/>
    </row>
    <row r="4" spans="1:5" s="27" customFormat="1" ht="15.75" customHeight="1" hidden="1">
      <c r="A4" s="89" t="s">
        <v>107</v>
      </c>
      <c r="B4" s="89"/>
      <c r="C4" s="89"/>
      <c r="D4" s="89"/>
      <c r="E4" s="26"/>
    </row>
    <row r="5" spans="1:6" ht="16.5" thickBot="1">
      <c r="A5" s="28" t="s">
        <v>147</v>
      </c>
      <c r="F5" s="29" t="s">
        <v>108</v>
      </c>
    </row>
    <row r="6" spans="1:6" ht="89.25" customHeight="1" thickTop="1">
      <c r="A6" s="30" t="s">
        <v>146</v>
      </c>
      <c r="B6" s="51" t="s">
        <v>163</v>
      </c>
      <c r="C6" s="51" t="s">
        <v>164</v>
      </c>
      <c r="D6" s="51" t="s">
        <v>165</v>
      </c>
      <c r="E6" s="51" t="s">
        <v>166</v>
      </c>
      <c r="F6" s="55" t="s">
        <v>167</v>
      </c>
    </row>
    <row r="7" spans="1:6" ht="15.75" hidden="1">
      <c r="A7" s="31" t="s">
        <v>109</v>
      </c>
      <c r="B7" s="63"/>
      <c r="C7" s="63">
        <v>1</v>
      </c>
      <c r="D7" s="63">
        <v>2</v>
      </c>
      <c r="E7" s="63"/>
      <c r="F7" s="64">
        <v>3</v>
      </c>
    </row>
    <row r="8" spans="1:6" ht="15.75">
      <c r="A8" s="32" t="s">
        <v>110</v>
      </c>
      <c r="B8" s="33">
        <v>2720810.2419</v>
      </c>
      <c r="C8" s="33">
        <v>2897132.9</v>
      </c>
      <c r="D8" s="33">
        <v>2805897.93779</v>
      </c>
      <c r="E8" s="33">
        <f>D8/B8*100</f>
        <v>103.12729254615644</v>
      </c>
      <c r="F8" s="34">
        <f>D8/C8*100</f>
        <v>96.85085340027031</v>
      </c>
    </row>
    <row r="9" spans="1:6" ht="15.75">
      <c r="A9" s="36" t="s">
        <v>111</v>
      </c>
      <c r="B9" s="37">
        <v>1808333.9758</v>
      </c>
      <c r="C9" s="37">
        <v>1866769</v>
      </c>
      <c r="D9" s="37">
        <v>1753225.0268499998</v>
      </c>
      <c r="E9" s="37">
        <f>D9/B9*100</f>
        <v>96.95250160161261</v>
      </c>
      <c r="F9" s="38">
        <f>D9/C9*100</f>
        <v>93.91762059740653</v>
      </c>
    </row>
    <row r="10" spans="1:6" ht="15.75">
      <c r="A10" s="39" t="s">
        <v>112</v>
      </c>
      <c r="B10" s="37">
        <v>700900.1489500001</v>
      </c>
      <c r="C10" s="37">
        <v>696612.6</v>
      </c>
      <c r="D10" s="37">
        <v>578379.67146</v>
      </c>
      <c r="E10" s="37">
        <f aca="true" t="shared" si="0" ref="E10:E33">D10/B10*100</f>
        <v>82.51955322401561</v>
      </c>
      <c r="F10" s="38">
        <f aca="true" t="shared" si="1" ref="F10:F32">D10/C10*100</f>
        <v>83.02744903838949</v>
      </c>
    </row>
    <row r="11" spans="1:6" ht="15.75">
      <c r="A11" s="39" t="s">
        <v>113</v>
      </c>
      <c r="B11" s="37">
        <v>1107433.8268499998</v>
      </c>
      <c r="C11" s="37">
        <v>1170156.4</v>
      </c>
      <c r="D11" s="37">
        <v>1174845.3553900002</v>
      </c>
      <c r="E11" s="37">
        <f t="shared" si="0"/>
        <v>106.08718344207948</v>
      </c>
      <c r="F11" s="38">
        <f t="shared" si="1"/>
        <v>100.40071185270621</v>
      </c>
    </row>
    <row r="12" spans="1:6" ht="31.5">
      <c r="A12" s="36" t="s">
        <v>114</v>
      </c>
      <c r="B12" s="37">
        <v>403221.89051</v>
      </c>
      <c r="C12" s="37">
        <v>415307.2</v>
      </c>
      <c r="D12" s="37">
        <v>435697.36249</v>
      </c>
      <c r="E12" s="37">
        <f t="shared" si="0"/>
        <v>108.05399526769854</v>
      </c>
      <c r="F12" s="38">
        <f t="shared" si="1"/>
        <v>104.90965783641603</v>
      </c>
    </row>
    <row r="13" spans="1:6" ht="15.75">
      <c r="A13" s="71" t="s">
        <v>115</v>
      </c>
      <c r="B13" s="37">
        <v>12305.19243</v>
      </c>
      <c r="C13" s="37">
        <v>23829.2</v>
      </c>
      <c r="D13" s="37">
        <v>22601.5113</v>
      </c>
      <c r="E13" s="37">
        <f t="shared" si="0"/>
        <v>183.67458638759376</v>
      </c>
      <c r="F13" s="38">
        <f t="shared" si="1"/>
        <v>94.84796510164</v>
      </c>
    </row>
    <row r="14" spans="1:6" ht="15.75">
      <c r="A14" s="71" t="s">
        <v>116</v>
      </c>
      <c r="B14" s="37">
        <v>390916.69808</v>
      </c>
      <c r="C14" s="37">
        <v>391478</v>
      </c>
      <c r="D14" s="37">
        <v>413095.85119</v>
      </c>
      <c r="E14" s="37">
        <f t="shared" si="0"/>
        <v>105.67362643216154</v>
      </c>
      <c r="F14" s="38">
        <f t="shared" si="1"/>
        <v>105.52211138046073</v>
      </c>
    </row>
    <row r="15" spans="1:6" ht="15.75">
      <c r="A15" s="36" t="s">
        <v>117</v>
      </c>
      <c r="B15" s="37">
        <v>149159.68535</v>
      </c>
      <c r="C15" s="37">
        <v>152426.9</v>
      </c>
      <c r="D15" s="37">
        <v>211582.43966</v>
      </c>
      <c r="E15" s="37">
        <f t="shared" si="0"/>
        <v>141.84961517150316</v>
      </c>
      <c r="F15" s="38">
        <f t="shared" si="1"/>
        <v>138.8091207391871</v>
      </c>
    </row>
    <row r="16" spans="1:6" ht="15.75">
      <c r="A16" s="36" t="s">
        <v>151</v>
      </c>
      <c r="B16" s="37">
        <v>149155.90061</v>
      </c>
      <c r="C16" s="37">
        <v>152426.9</v>
      </c>
      <c r="D16" s="37">
        <v>211569.34305000002</v>
      </c>
      <c r="E16" s="37">
        <f t="shared" si="0"/>
        <v>141.8444340349587</v>
      </c>
      <c r="F16" s="38">
        <f t="shared" si="1"/>
        <v>138.8005286796491</v>
      </c>
    </row>
    <row r="17" spans="1:6" ht="15.75">
      <c r="A17" s="36" t="s">
        <v>149</v>
      </c>
      <c r="B17" s="37">
        <v>3.7847399999999998</v>
      </c>
      <c r="C17" s="37">
        <v>0</v>
      </c>
      <c r="D17" s="37">
        <v>13.09661</v>
      </c>
      <c r="E17" s="37">
        <f t="shared" si="0"/>
        <v>346.03724430211855</v>
      </c>
      <c r="F17" s="38"/>
    </row>
    <row r="18" spans="1:6" ht="15.75">
      <c r="A18" s="36" t="s">
        <v>118</v>
      </c>
      <c r="B18" s="37">
        <v>247890.12809</v>
      </c>
      <c r="C18" s="37">
        <v>282839</v>
      </c>
      <c r="D18" s="37">
        <v>272267.30533</v>
      </c>
      <c r="E18" s="37">
        <f t="shared" si="0"/>
        <v>109.83386366686997</v>
      </c>
      <c r="F18" s="38">
        <f t="shared" si="1"/>
        <v>96.26229244552555</v>
      </c>
    </row>
    <row r="19" spans="1:6" ht="15.75">
      <c r="A19" s="36" t="s">
        <v>153</v>
      </c>
      <c r="B19" s="37">
        <v>189442.92468</v>
      </c>
      <c r="C19" s="37">
        <v>214866.1</v>
      </c>
      <c r="D19" s="37">
        <v>206949.94228</v>
      </c>
      <c r="E19" s="37">
        <f t="shared" si="0"/>
        <v>109.241315097712</v>
      </c>
      <c r="F19" s="38">
        <f t="shared" si="1"/>
        <v>96.31577167361439</v>
      </c>
    </row>
    <row r="20" spans="1:6" ht="15.75">
      <c r="A20" s="36" t="s">
        <v>154</v>
      </c>
      <c r="B20" s="37">
        <v>58069.203409999995</v>
      </c>
      <c r="C20" s="37">
        <v>67557.1</v>
      </c>
      <c r="D20" s="37">
        <v>64674.737810000006</v>
      </c>
      <c r="E20" s="37">
        <f t="shared" si="0"/>
        <v>111.37527985937979</v>
      </c>
      <c r="F20" s="38">
        <f t="shared" si="1"/>
        <v>95.73344298378706</v>
      </c>
    </row>
    <row r="21" spans="1:6" ht="15.75">
      <c r="A21" s="36" t="s">
        <v>155</v>
      </c>
      <c r="B21" s="37">
        <v>378</v>
      </c>
      <c r="C21" s="37">
        <v>415.8</v>
      </c>
      <c r="D21" s="37">
        <v>642.62524</v>
      </c>
      <c r="E21" s="37">
        <f t="shared" si="0"/>
        <v>170.00667724867725</v>
      </c>
      <c r="F21" s="38">
        <f t="shared" si="1"/>
        <v>154.55152477152475</v>
      </c>
    </row>
    <row r="22" spans="1:6" ht="15.75">
      <c r="A22" s="40" t="s">
        <v>119</v>
      </c>
      <c r="B22" s="37">
        <v>19114.39004</v>
      </c>
      <c r="C22" s="37">
        <v>21979.5</v>
      </c>
      <c r="D22" s="37">
        <v>22042.904420000003</v>
      </c>
      <c r="E22" s="37">
        <f t="shared" si="0"/>
        <v>115.32099310452286</v>
      </c>
      <c r="F22" s="38">
        <f t="shared" si="1"/>
        <v>100.28847071134467</v>
      </c>
    </row>
    <row r="23" spans="1:6" ht="15.75">
      <c r="A23" s="40" t="s">
        <v>157</v>
      </c>
      <c r="B23" s="37">
        <v>19114.210039999998</v>
      </c>
      <c r="C23" s="37">
        <v>21979.5</v>
      </c>
      <c r="D23" s="37">
        <v>22042.904420000003</v>
      </c>
      <c r="E23" s="37">
        <f t="shared" si="0"/>
        <v>115.32207909126862</v>
      </c>
      <c r="F23" s="38">
        <f t="shared" si="1"/>
        <v>100.28847071134467</v>
      </c>
    </row>
    <row r="24" spans="1:6" ht="31.5">
      <c r="A24" s="40" t="s">
        <v>158</v>
      </c>
      <c r="B24" s="37">
        <v>0.18</v>
      </c>
      <c r="C24" s="37">
        <v>0</v>
      </c>
      <c r="D24" s="37">
        <v>0</v>
      </c>
      <c r="E24" s="37"/>
      <c r="F24" s="38"/>
    </row>
    <row r="25" spans="1:6" ht="15.75">
      <c r="A25" s="36" t="s">
        <v>120</v>
      </c>
      <c r="B25" s="37">
        <v>9885.26909</v>
      </c>
      <c r="C25" s="37">
        <v>10772.6</v>
      </c>
      <c r="D25" s="37">
        <v>11202.98776</v>
      </c>
      <c r="E25" s="37">
        <f t="shared" si="0"/>
        <v>113.33012443063399</v>
      </c>
      <c r="F25" s="38">
        <f t="shared" si="1"/>
        <v>103.99520784211795</v>
      </c>
    </row>
    <row r="26" spans="1:6" ht="31.5">
      <c r="A26" s="36" t="s">
        <v>121</v>
      </c>
      <c r="B26" s="37">
        <v>1.16479</v>
      </c>
      <c r="C26" s="37">
        <v>0</v>
      </c>
      <c r="D26" s="37">
        <v>0</v>
      </c>
      <c r="E26" s="37"/>
      <c r="F26" s="38"/>
    </row>
    <row r="27" spans="1:6" ht="31.5">
      <c r="A27" s="41" t="s">
        <v>122</v>
      </c>
      <c r="B27" s="37">
        <v>5769.66092</v>
      </c>
      <c r="C27" s="84">
        <v>6730.5</v>
      </c>
      <c r="D27" s="37">
        <v>9952.121539999998</v>
      </c>
      <c r="E27" s="37">
        <f t="shared" si="0"/>
        <v>172.49057922107488</v>
      </c>
      <c r="F27" s="38">
        <f t="shared" si="1"/>
        <v>147.86600609167223</v>
      </c>
    </row>
    <row r="28" spans="1:6" ht="15.75">
      <c r="A28" s="36" t="s">
        <v>123</v>
      </c>
      <c r="B28" s="52">
        <v>3673.40598</v>
      </c>
      <c r="C28" s="52">
        <v>3044.1</v>
      </c>
      <c r="D28" s="52">
        <v>4449.78225</v>
      </c>
      <c r="E28" s="37">
        <f t="shared" si="0"/>
        <v>121.13505216213538</v>
      </c>
      <c r="F28" s="38">
        <f t="shared" si="1"/>
        <v>146.17726914358923</v>
      </c>
    </row>
    <row r="29" spans="1:6" ht="15.75">
      <c r="A29" s="36" t="s">
        <v>124</v>
      </c>
      <c r="B29" s="37">
        <v>2538.07231</v>
      </c>
      <c r="C29" s="37">
        <v>94.1</v>
      </c>
      <c r="D29" s="37">
        <v>550.72855</v>
      </c>
      <c r="E29" s="37">
        <f t="shared" si="0"/>
        <v>21.69869423460201</v>
      </c>
      <c r="F29" s="38">
        <f t="shared" si="1"/>
        <v>585.2588204038258</v>
      </c>
    </row>
    <row r="30" spans="1:6" ht="15.75">
      <c r="A30" s="36" t="s">
        <v>125</v>
      </c>
      <c r="B30" s="42">
        <v>305.97307</v>
      </c>
      <c r="C30" s="37">
        <v>50</v>
      </c>
      <c r="D30" s="42">
        <v>468.48852</v>
      </c>
      <c r="E30" s="37">
        <f t="shared" si="0"/>
        <v>153.1142985884346</v>
      </c>
      <c r="F30" s="38">
        <f t="shared" si="1"/>
        <v>936.97704</v>
      </c>
    </row>
    <row r="31" spans="1:6" ht="15.75">
      <c r="A31" s="36" t="s">
        <v>126</v>
      </c>
      <c r="B31" s="37">
        <v>833.24736</v>
      </c>
      <c r="C31" s="47">
        <v>650</v>
      </c>
      <c r="D31" s="37">
        <v>2079.2026299999998</v>
      </c>
      <c r="E31" s="37">
        <f t="shared" si="0"/>
        <v>249.530059117139</v>
      </c>
      <c r="F31" s="38">
        <f t="shared" si="1"/>
        <v>319.87732769230763</v>
      </c>
    </row>
    <row r="32" spans="1:6" ht="15.75">
      <c r="A32" s="36" t="s">
        <v>127</v>
      </c>
      <c r="B32" s="37">
        <v>67612.93755</v>
      </c>
      <c r="C32" s="37">
        <v>136470</v>
      </c>
      <c r="D32" s="37">
        <v>76262.60645</v>
      </c>
      <c r="E32" s="37">
        <f t="shared" si="0"/>
        <v>112.79291983668591</v>
      </c>
      <c r="F32" s="38">
        <f t="shared" si="1"/>
        <v>55.882323184582695</v>
      </c>
    </row>
    <row r="33" spans="1:6" ht="16.5" thickBot="1">
      <c r="A33" s="43" t="s">
        <v>128</v>
      </c>
      <c r="B33" s="44">
        <v>2470.44104</v>
      </c>
      <c r="C33" s="44">
        <v>0</v>
      </c>
      <c r="D33" s="44">
        <v>6116.98134</v>
      </c>
      <c r="E33" s="44">
        <f t="shared" si="0"/>
        <v>247.60685403769037</v>
      </c>
      <c r="F33" s="38"/>
    </row>
    <row r="34" spans="1:6" ht="16.5" thickTop="1">
      <c r="A34" s="78"/>
      <c r="B34" s="79"/>
      <c r="C34" s="79"/>
      <c r="D34" s="79"/>
      <c r="E34" s="80"/>
      <c r="F34" s="80"/>
    </row>
    <row r="35" spans="1:6" ht="15.75">
      <c r="A35" s="78"/>
      <c r="B35" s="80"/>
      <c r="C35" s="80"/>
      <c r="D35" s="80"/>
      <c r="E35" s="80"/>
      <c r="F35" s="80"/>
    </row>
    <row r="36" spans="1:6" ht="15.75">
      <c r="A36" s="78"/>
      <c r="B36" s="80"/>
      <c r="C36" s="80"/>
      <c r="D36" s="80"/>
      <c r="E36" s="80"/>
      <c r="F36" s="80"/>
    </row>
    <row r="37" spans="1:6" ht="15.75">
      <c r="A37" s="78"/>
      <c r="B37" s="82"/>
      <c r="C37" s="82"/>
      <c r="D37" s="82"/>
      <c r="E37" s="80"/>
      <c r="F37" s="80"/>
    </row>
    <row r="39" ht="15.75">
      <c r="B39" s="46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20.75390625" style="25" customWidth="1"/>
    <col min="8" max="8" width="15.875" style="25" customWidth="1"/>
    <col min="9" max="9" width="21.125" style="25" customWidth="1"/>
    <col min="10" max="10" width="24.125" style="25" customWidth="1"/>
    <col min="11" max="16384" width="9.125" style="25" customWidth="1"/>
  </cols>
  <sheetData>
    <row r="1" spans="1:6" ht="15.75">
      <c r="A1" s="85" t="s">
        <v>106</v>
      </c>
      <c r="B1" s="85"/>
      <c r="C1" s="85"/>
      <c r="D1" s="85"/>
      <c r="E1" s="85"/>
      <c r="F1" s="85"/>
    </row>
    <row r="2" spans="1:6" ht="15.75">
      <c r="A2" s="86" t="s">
        <v>142</v>
      </c>
      <c r="B2" s="86"/>
      <c r="C2" s="86"/>
      <c r="D2" s="86"/>
      <c r="E2" s="86"/>
      <c r="F2" s="86"/>
    </row>
    <row r="3" spans="1:6" ht="15.75">
      <c r="A3" s="87" t="s">
        <v>161</v>
      </c>
      <c r="B3" s="87"/>
      <c r="C3" s="87"/>
      <c r="D3" s="87"/>
      <c r="E3" s="87"/>
      <c r="F3" s="87"/>
    </row>
    <row r="4" spans="1:5" s="27" customFormat="1" ht="15.75" customHeight="1" hidden="1">
      <c r="A4" s="89" t="s">
        <v>107</v>
      </c>
      <c r="B4" s="89"/>
      <c r="C4" s="89"/>
      <c r="D4" s="89"/>
      <c r="E4" s="26"/>
    </row>
    <row r="5" ht="16.5" thickBot="1">
      <c r="F5" s="29" t="s">
        <v>108</v>
      </c>
    </row>
    <row r="6" spans="1:6" ht="89.25" customHeight="1" thickTop="1">
      <c r="A6" s="30" t="s">
        <v>146</v>
      </c>
      <c r="B6" s="51" t="s">
        <v>163</v>
      </c>
      <c r="C6" s="51" t="s">
        <v>164</v>
      </c>
      <c r="D6" s="51" t="s">
        <v>165</v>
      </c>
      <c r="E6" s="51" t="s">
        <v>166</v>
      </c>
      <c r="F6" s="55" t="s">
        <v>167</v>
      </c>
    </row>
    <row r="7" spans="1:6" ht="15.75" hidden="1">
      <c r="A7" s="31" t="s">
        <v>109</v>
      </c>
      <c r="B7" s="63"/>
      <c r="C7" s="63">
        <v>1</v>
      </c>
      <c r="D7" s="63">
        <v>2</v>
      </c>
      <c r="E7" s="63"/>
      <c r="F7" s="64">
        <v>3</v>
      </c>
    </row>
    <row r="8" spans="1:10" ht="15.75">
      <c r="A8" s="32" t="s">
        <v>110</v>
      </c>
      <c r="B8" s="33">
        <v>1007207.3876500004</v>
      </c>
      <c r="C8" s="33">
        <v>1034149.2288099999</v>
      </c>
      <c r="D8" s="33">
        <v>1086010.6681799998</v>
      </c>
      <c r="E8" s="33">
        <f>D8/B8*100</f>
        <v>107.82393789960794</v>
      </c>
      <c r="F8" s="34">
        <f>D8/C8*100</f>
        <v>105.01488933368708</v>
      </c>
      <c r="G8" s="35"/>
      <c r="H8" s="35"/>
      <c r="I8" s="35"/>
      <c r="J8" s="35"/>
    </row>
    <row r="9" spans="1:10" ht="15.75">
      <c r="A9" s="36" t="s">
        <v>111</v>
      </c>
      <c r="B9" s="37">
        <v>465907.36723000003</v>
      </c>
      <c r="C9" s="37">
        <v>473700.6</v>
      </c>
      <c r="D9" s="37">
        <v>492529.94323000003</v>
      </c>
      <c r="E9" s="37">
        <f>D9/B9*100</f>
        <v>105.71413501320693</v>
      </c>
      <c r="F9" s="38">
        <f>D9/C9*100</f>
        <v>103.97494603764488</v>
      </c>
      <c r="G9" s="35"/>
      <c r="H9" s="35"/>
      <c r="I9" s="35"/>
      <c r="J9" s="35"/>
    </row>
    <row r="10" spans="1:10" ht="15.75">
      <c r="A10" s="39" t="s">
        <v>113</v>
      </c>
      <c r="B10" s="37">
        <v>465907.36723000003</v>
      </c>
      <c r="C10" s="37">
        <v>473700.6</v>
      </c>
      <c r="D10" s="37">
        <v>492529.94323000003</v>
      </c>
      <c r="E10" s="37">
        <f aca="true" t="shared" si="0" ref="E10:E30">D10/B10*100</f>
        <v>105.71413501320693</v>
      </c>
      <c r="F10" s="38">
        <f aca="true" t="shared" si="1" ref="F10:F30">D10/C10*100</f>
        <v>103.97494603764488</v>
      </c>
      <c r="G10" s="35"/>
      <c r="H10" s="35"/>
      <c r="I10" s="35"/>
      <c r="J10" s="35"/>
    </row>
    <row r="11" spans="1:10" ht="31.5">
      <c r="A11" s="36" t="s">
        <v>114</v>
      </c>
      <c r="B11" s="37">
        <v>51102.74366000001</v>
      </c>
      <c r="C11" s="37">
        <v>53159.923</v>
      </c>
      <c r="D11" s="37">
        <v>55952.21403</v>
      </c>
      <c r="E11" s="37">
        <f t="shared" si="0"/>
        <v>109.48964776189865</v>
      </c>
      <c r="F11" s="38">
        <f t="shared" si="1"/>
        <v>105.25262429368078</v>
      </c>
      <c r="G11" s="35"/>
      <c r="H11" s="35"/>
      <c r="I11" s="35"/>
      <c r="J11" s="35"/>
    </row>
    <row r="12" spans="1:10" ht="15.75">
      <c r="A12" s="71" t="s">
        <v>115</v>
      </c>
      <c r="B12" s="37">
        <v>7667.555</v>
      </c>
      <c r="C12" s="37">
        <v>9125</v>
      </c>
      <c r="D12" s="37">
        <v>10052.675</v>
      </c>
      <c r="E12" s="37">
        <f t="shared" si="0"/>
        <v>131.10665655479482</v>
      </c>
      <c r="F12" s="38">
        <f t="shared" si="1"/>
        <v>110.166301369863</v>
      </c>
      <c r="G12" s="35"/>
      <c r="H12" s="35"/>
      <c r="I12" s="35"/>
      <c r="J12" s="35"/>
    </row>
    <row r="13" spans="1:10" ht="15.75">
      <c r="A13" s="71" t="s">
        <v>116</v>
      </c>
      <c r="B13" s="37">
        <v>43435.18866000001</v>
      </c>
      <c r="C13" s="37">
        <v>44034.92300000002</v>
      </c>
      <c r="D13" s="37">
        <v>45899.53903</v>
      </c>
      <c r="E13" s="37">
        <f t="shared" si="0"/>
        <v>105.6736264904714</v>
      </c>
      <c r="F13" s="38">
        <f t="shared" si="1"/>
        <v>104.23440283976421</v>
      </c>
      <c r="G13" s="35"/>
      <c r="H13" s="35"/>
      <c r="I13" s="35"/>
      <c r="J13" s="35"/>
    </row>
    <row r="14" spans="1:10" ht="15.75">
      <c r="A14" s="36" t="s">
        <v>117</v>
      </c>
      <c r="B14" s="52">
        <v>52938.33836</v>
      </c>
      <c r="C14" s="37">
        <v>51386.36</v>
      </c>
      <c r="D14" s="37">
        <v>53065.15172</v>
      </c>
      <c r="E14" s="37">
        <f t="shared" si="0"/>
        <v>100.23954918860056</v>
      </c>
      <c r="F14" s="38">
        <f t="shared" si="1"/>
        <v>103.26699871327722</v>
      </c>
      <c r="G14" s="35"/>
      <c r="H14" s="35"/>
      <c r="I14" s="35"/>
      <c r="J14" s="35"/>
    </row>
    <row r="15" spans="1:10" ht="15.75">
      <c r="A15" s="36" t="s">
        <v>148</v>
      </c>
      <c r="B15" s="52">
        <v>35238.07228</v>
      </c>
      <c r="C15" s="37">
        <v>37961.3</v>
      </c>
      <c r="D15" s="37">
        <v>35160.63776</v>
      </c>
      <c r="E15" s="37">
        <f t="shared" si="0"/>
        <v>99.7802532460212</v>
      </c>
      <c r="F15" s="38">
        <f t="shared" si="1"/>
        <v>92.62232262857172</v>
      </c>
      <c r="G15" s="35"/>
      <c r="H15" s="35"/>
      <c r="I15" s="35"/>
      <c r="J15" s="35"/>
    </row>
    <row r="16" spans="1:10" ht="15.75">
      <c r="A16" s="36" t="s">
        <v>149</v>
      </c>
      <c r="B16" s="52">
        <v>17522.600079999997</v>
      </c>
      <c r="C16" s="37">
        <v>13240.06</v>
      </c>
      <c r="D16" s="37">
        <v>17544.63575</v>
      </c>
      <c r="E16" s="37">
        <f t="shared" si="0"/>
        <v>100.12575570919498</v>
      </c>
      <c r="F16" s="38">
        <f t="shared" si="1"/>
        <v>132.51175410081225</v>
      </c>
      <c r="G16" s="35"/>
      <c r="H16" s="35"/>
      <c r="I16" s="35"/>
      <c r="J16" s="35"/>
    </row>
    <row r="17" spans="1:10" ht="15.75">
      <c r="A17" s="36" t="s">
        <v>150</v>
      </c>
      <c r="B17" s="52">
        <v>177.666</v>
      </c>
      <c r="C17" s="37">
        <v>185</v>
      </c>
      <c r="D17" s="37">
        <v>359.87820999999997</v>
      </c>
      <c r="E17" s="37">
        <f t="shared" si="0"/>
        <v>202.558852003197</v>
      </c>
      <c r="F17" s="38">
        <f t="shared" si="1"/>
        <v>194.52876216216214</v>
      </c>
      <c r="G17" s="35"/>
      <c r="H17" s="35"/>
      <c r="I17" s="35"/>
      <c r="J17" s="35"/>
    </row>
    <row r="18" spans="1:10" ht="15.75">
      <c r="A18" s="36" t="s">
        <v>118</v>
      </c>
      <c r="B18" s="37">
        <v>271628.87812</v>
      </c>
      <c r="C18" s="37">
        <v>297972.6</v>
      </c>
      <c r="D18" s="37">
        <v>304158.66738999996</v>
      </c>
      <c r="E18" s="37">
        <f t="shared" si="0"/>
        <v>111.97582138362658</v>
      </c>
      <c r="F18" s="38">
        <f t="shared" si="1"/>
        <v>102.07605242562569</v>
      </c>
      <c r="G18" s="35"/>
      <c r="H18" s="35"/>
      <c r="I18" s="35"/>
      <c r="J18" s="35"/>
    </row>
    <row r="19" spans="1:10" ht="15.75">
      <c r="A19" s="36" t="s">
        <v>152</v>
      </c>
      <c r="B19" s="52">
        <v>7167.67468</v>
      </c>
      <c r="C19" s="37">
        <v>10412.4</v>
      </c>
      <c r="D19" s="37">
        <v>14685.1615</v>
      </c>
      <c r="E19" s="37">
        <f t="shared" si="0"/>
        <v>204.88041318303806</v>
      </c>
      <c r="F19" s="38">
        <f t="shared" si="1"/>
        <v>141.03531846644387</v>
      </c>
      <c r="G19" s="35"/>
      <c r="H19" s="35"/>
      <c r="I19" s="35"/>
      <c r="J19" s="35"/>
    </row>
    <row r="20" spans="1:10" ht="15.75">
      <c r="A20" s="36" t="s">
        <v>153</v>
      </c>
      <c r="B20" s="52">
        <v>189442.92515999998</v>
      </c>
      <c r="C20" s="37">
        <v>209410.3</v>
      </c>
      <c r="D20" s="37">
        <v>206949.94303</v>
      </c>
      <c r="E20" s="37">
        <f t="shared" si="0"/>
        <v>109.24131521682001</v>
      </c>
      <c r="F20" s="38">
        <f t="shared" si="1"/>
        <v>98.82510221799023</v>
      </c>
      <c r="G20" s="35"/>
      <c r="H20" s="35"/>
      <c r="I20" s="35"/>
      <c r="J20" s="35"/>
    </row>
    <row r="21" spans="1:10" ht="15.75">
      <c r="A21" s="36" t="s">
        <v>156</v>
      </c>
      <c r="B21" s="52">
        <v>75018.27828</v>
      </c>
      <c r="C21" s="37">
        <v>78149.9</v>
      </c>
      <c r="D21" s="37">
        <v>82523.56286000002</v>
      </c>
      <c r="E21" s="37">
        <f t="shared" si="0"/>
        <v>110.0046078796785</v>
      </c>
      <c r="F21" s="38">
        <f t="shared" si="1"/>
        <v>105.59650474280839</v>
      </c>
      <c r="G21" s="35"/>
      <c r="H21" s="35"/>
      <c r="I21" s="35"/>
      <c r="J21" s="35"/>
    </row>
    <row r="22" spans="1:10" ht="15.75">
      <c r="A22" s="36" t="s">
        <v>120</v>
      </c>
      <c r="B22" s="37">
        <v>25947.40514</v>
      </c>
      <c r="C22" s="37">
        <v>29019.536999999997</v>
      </c>
      <c r="D22" s="37">
        <v>43069.49628</v>
      </c>
      <c r="E22" s="37">
        <f t="shared" si="0"/>
        <v>165.98768180331422</v>
      </c>
      <c r="F22" s="38">
        <f t="shared" si="1"/>
        <v>148.4155184143703</v>
      </c>
      <c r="G22" s="35"/>
      <c r="H22" s="35"/>
      <c r="I22" s="35"/>
      <c r="J22" s="35"/>
    </row>
    <row r="23" spans="1:10" ht="31.5">
      <c r="A23" s="36" t="s">
        <v>121</v>
      </c>
      <c r="B23" s="37">
        <v>2.4899</v>
      </c>
      <c r="C23" s="37">
        <v>0</v>
      </c>
      <c r="D23" s="37">
        <v>0.20506</v>
      </c>
      <c r="E23" s="37">
        <f t="shared" si="0"/>
        <v>8.235672115345997</v>
      </c>
      <c r="F23" s="38"/>
      <c r="G23" s="35"/>
      <c r="H23" s="35"/>
      <c r="I23" s="35"/>
      <c r="J23" s="35"/>
    </row>
    <row r="24" spans="1:10" ht="31.5">
      <c r="A24" s="41" t="s">
        <v>122</v>
      </c>
      <c r="B24" s="37">
        <v>56498.35293</v>
      </c>
      <c r="C24" s="53">
        <v>54179.50481</v>
      </c>
      <c r="D24" s="37">
        <v>50089.516480000006</v>
      </c>
      <c r="E24" s="37">
        <f t="shared" si="0"/>
        <v>88.65659595786735</v>
      </c>
      <c r="F24" s="38">
        <f t="shared" si="1"/>
        <v>92.45104150666748</v>
      </c>
      <c r="G24" s="35"/>
      <c r="H24" s="35"/>
      <c r="I24" s="35"/>
      <c r="J24" s="35"/>
    </row>
    <row r="25" spans="1:10" ht="15.75">
      <c r="A25" s="36" t="s">
        <v>123</v>
      </c>
      <c r="B25" s="37">
        <v>2168.1603999999998</v>
      </c>
      <c r="C25" s="37">
        <v>2092.504</v>
      </c>
      <c r="D25" s="37">
        <v>1130.3932399999999</v>
      </c>
      <c r="E25" s="37">
        <f t="shared" si="0"/>
        <v>52.13605229576188</v>
      </c>
      <c r="F25" s="38">
        <f t="shared" si="1"/>
        <v>54.02107905170074</v>
      </c>
      <c r="G25" s="35"/>
      <c r="H25" s="35"/>
      <c r="I25" s="35"/>
      <c r="J25" s="35"/>
    </row>
    <row r="26" spans="1:10" ht="15.75">
      <c r="A26" s="36" t="s">
        <v>124</v>
      </c>
      <c r="B26" s="37">
        <v>50399.991559999995</v>
      </c>
      <c r="C26" s="37">
        <v>48096.9</v>
      </c>
      <c r="D26" s="37">
        <v>50086.17421</v>
      </c>
      <c r="E26" s="37">
        <f t="shared" si="0"/>
        <v>99.37734642350802</v>
      </c>
      <c r="F26" s="38">
        <f t="shared" si="1"/>
        <v>104.13597177780687</v>
      </c>
      <c r="H26" s="35"/>
      <c r="J26" s="35"/>
    </row>
    <row r="27" spans="1:6" ht="15.75">
      <c r="A27" s="36" t="s">
        <v>125</v>
      </c>
      <c r="B27" s="42">
        <v>12257.313860000002</v>
      </c>
      <c r="C27" s="37">
        <v>9318</v>
      </c>
      <c r="D27" s="42">
        <v>15841.767119999999</v>
      </c>
      <c r="E27" s="37">
        <f t="shared" si="0"/>
        <v>129.2433831828142</v>
      </c>
      <c r="F27" s="38">
        <f t="shared" si="1"/>
        <v>170.0125254346426</v>
      </c>
    </row>
    <row r="28" spans="1:6" ht="15.75">
      <c r="A28" s="36" t="s">
        <v>126</v>
      </c>
      <c r="B28" s="37">
        <v>41.80821</v>
      </c>
      <c r="C28" s="47">
        <v>86.7</v>
      </c>
      <c r="D28" s="37">
        <v>65.164</v>
      </c>
      <c r="E28" s="37">
        <f t="shared" si="0"/>
        <v>155.86412333845433</v>
      </c>
      <c r="F28" s="38">
        <f t="shared" si="1"/>
        <v>75.16032295271049</v>
      </c>
    </row>
    <row r="29" spans="1:6" ht="15.75">
      <c r="A29" s="36" t="s">
        <v>127</v>
      </c>
      <c r="B29" s="37">
        <v>14666.311099999999</v>
      </c>
      <c r="C29" s="37">
        <v>14837.2</v>
      </c>
      <c r="D29" s="37">
        <v>16096.865479999999</v>
      </c>
      <c r="E29" s="37">
        <f t="shared" si="0"/>
        <v>109.75401633202775</v>
      </c>
      <c r="F29" s="38">
        <f t="shared" si="1"/>
        <v>108.48991373035342</v>
      </c>
    </row>
    <row r="30" spans="1:7" ht="16.5" thickBot="1">
      <c r="A30" s="43" t="s">
        <v>128</v>
      </c>
      <c r="B30" s="44">
        <v>3648.22718</v>
      </c>
      <c r="C30" s="44">
        <v>299.4</v>
      </c>
      <c r="D30" s="44">
        <v>3925.1099400000003</v>
      </c>
      <c r="E30" s="44">
        <f t="shared" si="0"/>
        <v>107.58951529986685</v>
      </c>
      <c r="F30" s="49">
        <f t="shared" si="1"/>
        <v>1310.991963927856</v>
      </c>
      <c r="G30" s="35"/>
    </row>
    <row r="31" spans="1:7" ht="16.5" thickTop="1">
      <c r="A31" s="78"/>
      <c r="B31" s="79"/>
      <c r="C31" s="79"/>
      <c r="D31" s="79"/>
      <c r="E31" s="80"/>
      <c r="F31" s="80"/>
      <c r="G31" s="35"/>
    </row>
    <row r="32" spans="1:7" ht="15.75">
      <c r="A32" s="78"/>
      <c r="B32" s="80"/>
      <c r="C32" s="80"/>
      <c r="D32" s="80"/>
      <c r="E32" s="80"/>
      <c r="F32" s="80"/>
      <c r="G32" s="35"/>
    </row>
    <row r="33" spans="1:7" ht="15.75">
      <c r="A33" s="78"/>
      <c r="B33" s="80"/>
      <c r="C33" s="80"/>
      <c r="D33" s="80"/>
      <c r="E33" s="80"/>
      <c r="F33" s="80"/>
      <c r="G33" s="35"/>
    </row>
    <row r="34" spans="1:7" ht="15.75">
      <c r="A34" s="78"/>
      <c r="B34" s="83"/>
      <c r="C34" s="83"/>
      <c r="D34" s="83"/>
      <c r="E34" s="80"/>
      <c r="F34" s="80"/>
      <c r="G34" s="35"/>
    </row>
    <row r="35" spans="2:4" ht="15.75">
      <c r="B35" s="46"/>
      <c r="C35" s="46"/>
      <c r="D35" s="46"/>
    </row>
    <row r="36" spans="2:4" ht="15.75">
      <c r="B36" s="46"/>
      <c r="C36" s="76"/>
      <c r="D36" s="76"/>
    </row>
    <row r="37" spans="2:4" ht="15.75">
      <c r="B37" s="46"/>
      <c r="C37" s="46"/>
      <c r="D37" s="46"/>
    </row>
    <row r="40" spans="7:8" ht="15.75">
      <c r="G40" s="35"/>
      <c r="H40" s="3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3"/>
      <c r="C1" s="23"/>
      <c r="D1" s="23"/>
    </row>
    <row r="2" spans="1:8" ht="18" customHeight="1">
      <c r="A2" s="90" t="s">
        <v>0</v>
      </c>
      <c r="B2" s="90"/>
      <c r="C2" s="90"/>
      <c r="D2" s="90"/>
      <c r="E2" s="90"/>
      <c r="F2" s="90"/>
      <c r="G2" s="90"/>
      <c r="H2" s="90"/>
    </row>
    <row r="3" spans="1:8" ht="21" customHeight="1">
      <c r="A3" s="91" t="s">
        <v>162</v>
      </c>
      <c r="B3" s="91"/>
      <c r="C3" s="91"/>
      <c r="D3" s="91"/>
      <c r="E3" s="91"/>
      <c r="F3" s="91"/>
      <c r="G3" s="91"/>
      <c r="H3" s="91"/>
    </row>
    <row r="4" spans="1:8" s="7" customFormat="1" ht="18" customHeight="1" thickBot="1">
      <c r="A4" s="2"/>
      <c r="B4" s="54"/>
      <c r="C4" s="54"/>
      <c r="D4" s="54"/>
      <c r="E4" s="4"/>
      <c r="F4" s="5"/>
      <c r="G4" s="5"/>
      <c r="H4" s="6" t="s">
        <v>1</v>
      </c>
    </row>
    <row r="5" spans="1:8" s="8" customFormat="1" ht="39.75" customHeight="1" thickTop="1">
      <c r="A5" s="94" t="s">
        <v>144</v>
      </c>
      <c r="B5" s="96" t="s">
        <v>2</v>
      </c>
      <c r="C5" s="96"/>
      <c r="D5" s="92" t="s">
        <v>145</v>
      </c>
      <c r="E5" s="96" t="s">
        <v>129</v>
      </c>
      <c r="F5" s="96"/>
      <c r="G5" s="96" t="s">
        <v>130</v>
      </c>
      <c r="H5" s="97"/>
    </row>
    <row r="6" spans="1:8" s="8" customFormat="1" ht="39.75" customHeight="1">
      <c r="A6" s="95"/>
      <c r="B6" s="20" t="s">
        <v>143</v>
      </c>
      <c r="C6" s="20" t="s">
        <v>3</v>
      </c>
      <c r="D6" s="93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5"/>
      <c r="B7" s="66"/>
      <c r="C7" s="67"/>
      <c r="D7" s="68"/>
      <c r="E7" s="69"/>
      <c r="F7" s="67"/>
      <c r="G7" s="67"/>
      <c r="H7" s="70"/>
    </row>
    <row r="8" spans="1:10" s="5" customFormat="1" ht="21.75" customHeight="1">
      <c r="A8" s="11" t="s">
        <v>8</v>
      </c>
      <c r="B8" s="48">
        <v>484316.2</v>
      </c>
      <c r="C8" s="48">
        <v>484316.2</v>
      </c>
      <c r="D8" s="57">
        <v>479072.9776</v>
      </c>
      <c r="E8" s="48">
        <f>D8-B8</f>
        <v>-5243.222400000028</v>
      </c>
      <c r="F8" s="48">
        <f>D8-C8</f>
        <v>-5243.222400000028</v>
      </c>
      <c r="G8" s="48">
        <f>D8/B8*100</f>
        <v>98.91739685767274</v>
      </c>
      <c r="H8" s="72">
        <f>D8/C8*100</f>
        <v>98.91739685767274</v>
      </c>
      <c r="J8" s="4"/>
    </row>
    <row r="9" spans="1:10" s="5" customFormat="1" ht="21.75" customHeight="1">
      <c r="A9" s="11" t="s">
        <v>9</v>
      </c>
      <c r="B9" s="48">
        <v>71562.4</v>
      </c>
      <c r="C9" s="48">
        <v>71562.4</v>
      </c>
      <c r="D9" s="57">
        <v>80600.17831</v>
      </c>
      <c r="E9" s="48">
        <f>D9-B9</f>
        <v>9037.778310000009</v>
      </c>
      <c r="F9" s="48">
        <f aca="true" t="shared" si="0" ref="F9:F33">D9-C9</f>
        <v>9037.778310000009</v>
      </c>
      <c r="G9" s="48">
        <f aca="true" t="shared" si="1" ref="G9:G39">D9/B9*100</f>
        <v>112.62922751333105</v>
      </c>
      <c r="H9" s="72">
        <f aca="true" t="shared" si="2" ref="H9:H33">D9/C9*100</f>
        <v>112.62922751333105</v>
      </c>
      <c r="J9" s="4"/>
    </row>
    <row r="10" spans="1:11" s="5" customFormat="1" ht="21.75" customHeight="1">
      <c r="A10" s="11" t="s">
        <v>131</v>
      </c>
      <c r="B10" s="48">
        <f>B11+B12+B13+B14+B15+B16</f>
        <v>25548.824</v>
      </c>
      <c r="C10" s="48">
        <f>C11+C12+C13+C14+C15+C16</f>
        <v>29704.224000000002</v>
      </c>
      <c r="D10" s="57">
        <f>D11+D12+D13+D14+D15+D16</f>
        <v>29311.084740000002</v>
      </c>
      <c r="E10" s="48">
        <f>D10-B10</f>
        <v>3762.2607400000015</v>
      </c>
      <c r="F10" s="48">
        <f>D10-C10</f>
        <v>-393.1392599999999</v>
      </c>
      <c r="G10" s="48">
        <f t="shared" si="1"/>
        <v>114.72576874771224</v>
      </c>
      <c r="H10" s="72">
        <f t="shared" si="2"/>
        <v>98.67648702083582</v>
      </c>
      <c r="J10" s="56"/>
      <c r="K10" s="56"/>
    </row>
    <row r="11" spans="1:10" s="13" customFormat="1" ht="21.75" customHeight="1">
      <c r="A11" s="12" t="s">
        <v>10</v>
      </c>
      <c r="B11" s="9">
        <v>18982.324</v>
      </c>
      <c r="C11" s="9">
        <v>21629.624</v>
      </c>
      <c r="D11" s="98">
        <v>21493.358</v>
      </c>
      <c r="E11" s="9">
        <f aca="true" t="shared" si="3" ref="E11:E19">D11-B11</f>
        <v>2511.0339999999997</v>
      </c>
      <c r="F11" s="9">
        <f t="shared" si="0"/>
        <v>-136.26599999999962</v>
      </c>
      <c r="G11" s="9">
        <f t="shared" si="1"/>
        <v>113.22827489405407</v>
      </c>
      <c r="H11" s="10">
        <f t="shared" si="2"/>
        <v>99.37000291821994</v>
      </c>
      <c r="J11" s="4"/>
    </row>
    <row r="12" spans="1:10" s="13" customFormat="1" ht="21.75" customHeight="1">
      <c r="A12" s="12" t="s">
        <v>11</v>
      </c>
      <c r="B12" s="9">
        <v>593.2</v>
      </c>
      <c r="C12" s="9">
        <v>826.1</v>
      </c>
      <c r="D12" s="98">
        <v>694.51073</v>
      </c>
      <c r="E12" s="9">
        <f t="shared" si="3"/>
        <v>101.31072999999992</v>
      </c>
      <c r="F12" s="9">
        <f t="shared" si="0"/>
        <v>-131.58927000000006</v>
      </c>
      <c r="G12" s="9">
        <f t="shared" si="1"/>
        <v>117.07868004045852</v>
      </c>
      <c r="H12" s="10">
        <f t="shared" si="2"/>
        <v>84.07102408909333</v>
      </c>
      <c r="I12" s="5"/>
      <c r="J12" s="4"/>
    </row>
    <row r="13" spans="1:10" s="13" customFormat="1" ht="21.75" customHeight="1">
      <c r="A13" s="12" t="s">
        <v>12</v>
      </c>
      <c r="B13" s="9">
        <v>122.3</v>
      </c>
      <c r="C13" s="9">
        <v>169.9</v>
      </c>
      <c r="D13" s="98">
        <v>182.6579</v>
      </c>
      <c r="E13" s="9">
        <f t="shared" si="3"/>
        <v>60.357900000000015</v>
      </c>
      <c r="F13" s="9">
        <f t="shared" si="0"/>
        <v>12.757900000000006</v>
      </c>
      <c r="G13" s="9">
        <f t="shared" si="1"/>
        <v>149.35233033524122</v>
      </c>
      <c r="H13" s="10">
        <f t="shared" si="2"/>
        <v>107.50906415538553</v>
      </c>
      <c r="J13" s="4"/>
    </row>
    <row r="14" spans="1:10" s="13" customFormat="1" ht="21.75" customHeight="1">
      <c r="A14" s="12" t="s">
        <v>13</v>
      </c>
      <c r="B14" s="9">
        <v>4724.6</v>
      </c>
      <c r="C14" s="9">
        <v>4958.6</v>
      </c>
      <c r="D14" s="98">
        <v>4532.79421</v>
      </c>
      <c r="E14" s="9">
        <f t="shared" si="3"/>
        <v>-191.80579000000034</v>
      </c>
      <c r="F14" s="9">
        <f t="shared" si="0"/>
        <v>-425.80579000000034</v>
      </c>
      <c r="G14" s="9">
        <f t="shared" si="1"/>
        <v>95.94027452059433</v>
      </c>
      <c r="H14" s="10">
        <f t="shared" si="2"/>
        <v>91.41278203525188</v>
      </c>
      <c r="I14" s="5"/>
      <c r="J14" s="4"/>
    </row>
    <row r="15" spans="1:10" s="13" customFormat="1" ht="21.75" customHeight="1">
      <c r="A15" s="12" t="s">
        <v>14</v>
      </c>
      <c r="B15" s="9">
        <v>942</v>
      </c>
      <c r="C15" s="9">
        <v>1772.7</v>
      </c>
      <c r="D15" s="98">
        <v>2037.04634</v>
      </c>
      <c r="E15" s="9">
        <f t="shared" si="3"/>
        <v>1095.04634</v>
      </c>
      <c r="F15" s="9">
        <f t="shared" si="0"/>
        <v>264.34634000000005</v>
      </c>
      <c r="G15" s="9">
        <f>D15/B15*100</f>
        <v>216.24695753715503</v>
      </c>
      <c r="H15" s="10">
        <f>D15/C15*100</f>
        <v>114.91207423703955</v>
      </c>
      <c r="J15" s="4"/>
    </row>
    <row r="16" spans="1:10" s="13" customFormat="1" ht="21.75" customHeight="1">
      <c r="A16" s="12" t="s">
        <v>15</v>
      </c>
      <c r="B16" s="9">
        <v>184.4</v>
      </c>
      <c r="C16" s="9">
        <v>347.3</v>
      </c>
      <c r="D16" s="98">
        <v>370.71756</v>
      </c>
      <c r="E16" s="9">
        <f t="shared" si="3"/>
        <v>186.31756</v>
      </c>
      <c r="F16" s="9">
        <f t="shared" si="0"/>
        <v>23.41755999999998</v>
      </c>
      <c r="G16" s="9">
        <f t="shared" si="1"/>
        <v>201.03989154013013</v>
      </c>
      <c r="H16" s="10">
        <f t="shared" si="2"/>
        <v>106.74274690469335</v>
      </c>
      <c r="I16" s="5"/>
      <c r="J16" s="4"/>
    </row>
    <row r="17" spans="1:10" s="5" customFormat="1" ht="21.75" customHeight="1">
      <c r="A17" s="11" t="s">
        <v>132</v>
      </c>
      <c r="B17" s="48">
        <f>B18+B19+B20+B21+B22+B23+B24+B25</f>
        <v>23005.000000000004</v>
      </c>
      <c r="C17" s="48">
        <f>C18+C19+C20+C21+C22+C23+C24+C25</f>
        <v>23255.037000000004</v>
      </c>
      <c r="D17" s="57">
        <f>D18+D19+D20+D21+D22+D23+D24+D25</f>
        <v>27769.390069999994</v>
      </c>
      <c r="E17" s="48">
        <f t="shared" si="3"/>
        <v>4764.39006999999</v>
      </c>
      <c r="F17" s="48">
        <f t="shared" si="0"/>
        <v>4514.35306999999</v>
      </c>
      <c r="G17" s="48">
        <f t="shared" si="1"/>
        <v>120.71023720930228</v>
      </c>
      <c r="H17" s="72">
        <f t="shared" si="2"/>
        <v>119.41236674876066</v>
      </c>
      <c r="I17" s="13"/>
      <c r="J17" s="4"/>
    </row>
    <row r="18" spans="1:10" s="5" customFormat="1" ht="21.75" customHeight="1">
      <c r="A18" s="12" t="s">
        <v>16</v>
      </c>
      <c r="B18" s="9">
        <v>16572.5</v>
      </c>
      <c r="C18" s="9">
        <v>16822.537</v>
      </c>
      <c r="D18" s="98">
        <v>20722.12275</v>
      </c>
      <c r="E18" s="9">
        <f t="shared" si="3"/>
        <v>4149.622749999999</v>
      </c>
      <c r="F18" s="9">
        <f t="shared" si="0"/>
        <v>3899.5857499999984</v>
      </c>
      <c r="G18" s="9">
        <f t="shared" si="1"/>
        <v>125.03920802534319</v>
      </c>
      <c r="H18" s="10">
        <f t="shared" si="2"/>
        <v>123.18072327616221</v>
      </c>
      <c r="J18" s="4"/>
    </row>
    <row r="19" spans="1:10" s="5" customFormat="1" ht="21.75" customHeight="1">
      <c r="A19" s="12" t="s">
        <v>17</v>
      </c>
      <c r="B19" s="9">
        <v>3480.3</v>
      </c>
      <c r="C19" s="9">
        <v>3480.3</v>
      </c>
      <c r="D19" s="98">
        <v>3507.08892</v>
      </c>
      <c r="E19" s="9">
        <f t="shared" si="3"/>
        <v>26.788919999999962</v>
      </c>
      <c r="F19" s="9">
        <f t="shared" si="0"/>
        <v>26.788919999999962</v>
      </c>
      <c r="G19" s="9">
        <f t="shared" si="1"/>
        <v>100.76973019567279</v>
      </c>
      <c r="H19" s="10">
        <f t="shared" si="2"/>
        <v>100.76973019567279</v>
      </c>
      <c r="J19" s="4"/>
    </row>
    <row r="20" spans="1:10" s="5" customFormat="1" ht="21.75" customHeight="1">
      <c r="A20" s="12" t="s">
        <v>18</v>
      </c>
      <c r="B20" s="9">
        <v>1382.2</v>
      </c>
      <c r="C20" s="9">
        <v>1382.2</v>
      </c>
      <c r="D20" s="98">
        <v>1847.26798</v>
      </c>
      <c r="E20" s="9">
        <f aca="true" t="shared" si="4" ref="E20:E39">D20-B20</f>
        <v>465.06798000000003</v>
      </c>
      <c r="F20" s="9">
        <f t="shared" si="0"/>
        <v>465.06798000000003</v>
      </c>
      <c r="G20" s="9">
        <f t="shared" si="1"/>
        <v>133.64693821444075</v>
      </c>
      <c r="H20" s="10">
        <f t="shared" si="2"/>
        <v>133.64693821444075</v>
      </c>
      <c r="J20" s="4"/>
    </row>
    <row r="21" spans="1:10" s="5" customFormat="1" ht="21.75" customHeight="1">
      <c r="A21" s="12" t="s">
        <v>141</v>
      </c>
      <c r="B21" s="9">
        <v>114.7</v>
      </c>
      <c r="C21" s="9">
        <v>114.7</v>
      </c>
      <c r="D21" s="98">
        <v>145.04759</v>
      </c>
      <c r="E21" s="9">
        <f>D21-B21</f>
        <v>30.34759000000001</v>
      </c>
      <c r="F21" s="9">
        <f>D21-C21</f>
        <v>30.34759000000001</v>
      </c>
      <c r="G21" s="9">
        <f>D21/B21*100</f>
        <v>126.45823016564952</v>
      </c>
      <c r="H21" s="10">
        <f>D21/C21*100</f>
        <v>126.45823016564952</v>
      </c>
      <c r="J21" s="4"/>
    </row>
    <row r="22" spans="1:10" s="5" customFormat="1" ht="21.75" customHeight="1">
      <c r="A22" s="12" t="s">
        <v>19</v>
      </c>
      <c r="B22" s="9">
        <v>155.2</v>
      </c>
      <c r="C22" s="9">
        <v>155.2</v>
      </c>
      <c r="D22" s="98">
        <v>155.59112</v>
      </c>
      <c r="E22" s="9">
        <f t="shared" si="4"/>
        <v>0.3911200000000008</v>
      </c>
      <c r="F22" s="9">
        <f t="shared" si="0"/>
        <v>0.3911200000000008</v>
      </c>
      <c r="G22" s="9">
        <f t="shared" si="1"/>
        <v>100.25201030927835</v>
      </c>
      <c r="H22" s="10">
        <f t="shared" si="2"/>
        <v>100.25201030927835</v>
      </c>
      <c r="J22" s="4"/>
    </row>
    <row r="23" spans="1:10" s="5" customFormat="1" ht="21.75" customHeight="1">
      <c r="A23" s="12" t="s">
        <v>20</v>
      </c>
      <c r="B23" s="9">
        <v>299</v>
      </c>
      <c r="C23" s="9">
        <v>299</v>
      </c>
      <c r="D23" s="98">
        <v>246.1708</v>
      </c>
      <c r="E23" s="9">
        <f t="shared" si="4"/>
        <v>-52.829199999999986</v>
      </c>
      <c r="F23" s="9">
        <f t="shared" si="0"/>
        <v>-52.829199999999986</v>
      </c>
      <c r="G23" s="9">
        <f t="shared" si="1"/>
        <v>82.3313712374582</v>
      </c>
      <c r="H23" s="10">
        <f t="shared" si="2"/>
        <v>82.3313712374582</v>
      </c>
      <c r="J23" s="4"/>
    </row>
    <row r="24" spans="1:10" s="5" customFormat="1" ht="21.75" customHeight="1">
      <c r="A24" s="12" t="s">
        <v>21</v>
      </c>
      <c r="B24" s="9">
        <v>277.2</v>
      </c>
      <c r="C24" s="9">
        <v>277.2</v>
      </c>
      <c r="D24" s="98">
        <v>407.49299</v>
      </c>
      <c r="E24" s="9">
        <f t="shared" si="4"/>
        <v>130.29299000000003</v>
      </c>
      <c r="F24" s="9">
        <f t="shared" si="0"/>
        <v>130.29299000000003</v>
      </c>
      <c r="G24" s="9">
        <f t="shared" si="1"/>
        <v>147.00324314574317</v>
      </c>
      <c r="H24" s="10">
        <f t="shared" si="2"/>
        <v>147.00324314574317</v>
      </c>
      <c r="J24" s="4"/>
    </row>
    <row r="25" spans="1:10" s="5" customFormat="1" ht="21.75" customHeight="1">
      <c r="A25" s="12" t="s">
        <v>22</v>
      </c>
      <c r="B25" s="9">
        <v>723.9</v>
      </c>
      <c r="C25" s="9">
        <v>723.9</v>
      </c>
      <c r="D25" s="98">
        <v>738.60792</v>
      </c>
      <c r="E25" s="9">
        <f>D25-B25</f>
        <v>14.707920000000058</v>
      </c>
      <c r="F25" s="9">
        <f t="shared" si="0"/>
        <v>14.707920000000058</v>
      </c>
      <c r="G25" s="9">
        <f t="shared" si="1"/>
        <v>102.03176129299626</v>
      </c>
      <c r="H25" s="10">
        <f t="shared" si="2"/>
        <v>102.03176129299626</v>
      </c>
      <c r="J25" s="4"/>
    </row>
    <row r="26" spans="1:10" s="5" customFormat="1" ht="21.75" customHeight="1">
      <c r="A26" s="11" t="s">
        <v>138</v>
      </c>
      <c r="B26" s="48">
        <f>B27+B28+B29+B30+B31+B32+B33+B34+B35+B36</f>
        <v>97883.5</v>
      </c>
      <c r="C26" s="48">
        <f>C27+C28+C29+C30+C31+C32+C33+C34+C35+C36</f>
        <v>98541.48780999999</v>
      </c>
      <c r="D26" s="57">
        <f>D28+D27+D29+D30+D31+D32+D33+D34+D35+D36</f>
        <v>116215.75493000001</v>
      </c>
      <c r="E26" s="48">
        <f t="shared" si="4"/>
        <v>18332.25493000001</v>
      </c>
      <c r="F26" s="48">
        <f t="shared" si="0"/>
        <v>17674.26712000002</v>
      </c>
      <c r="G26" s="48">
        <f t="shared" si="1"/>
        <v>118.72864673821431</v>
      </c>
      <c r="H26" s="72">
        <f t="shared" si="2"/>
        <v>117.9358638810875</v>
      </c>
      <c r="J26" s="4"/>
    </row>
    <row r="27" spans="1:10" s="5" customFormat="1" ht="21.75" customHeight="1">
      <c r="A27" s="12" t="s">
        <v>23</v>
      </c>
      <c r="B27" s="9">
        <v>80609.6</v>
      </c>
      <c r="C27" s="9">
        <v>81267.58781</v>
      </c>
      <c r="D27" s="98">
        <v>89677.74008</v>
      </c>
      <c r="E27" s="9">
        <f t="shared" si="4"/>
        <v>9068.140079999997</v>
      </c>
      <c r="F27" s="9">
        <f t="shared" si="0"/>
        <v>8410.152270000006</v>
      </c>
      <c r="G27" s="9">
        <f t="shared" si="1"/>
        <v>111.24945425854985</v>
      </c>
      <c r="H27" s="10">
        <f t="shared" si="2"/>
        <v>110.34871650142068</v>
      </c>
      <c r="J27" s="4"/>
    </row>
    <row r="28" spans="1:10" s="5" customFormat="1" ht="21.75" customHeight="1">
      <c r="A28" s="12" t="s">
        <v>24</v>
      </c>
      <c r="B28" s="9">
        <v>2971.4</v>
      </c>
      <c r="C28" s="9">
        <v>2971.4</v>
      </c>
      <c r="D28" s="98">
        <v>6853.16666</v>
      </c>
      <c r="E28" s="9">
        <f t="shared" si="4"/>
        <v>3881.76666</v>
      </c>
      <c r="F28" s="9">
        <f t="shared" si="0"/>
        <v>3881.76666</v>
      </c>
      <c r="G28" s="9">
        <f t="shared" si="1"/>
        <v>230.63763411186648</v>
      </c>
      <c r="H28" s="10">
        <f t="shared" si="2"/>
        <v>230.63763411186648</v>
      </c>
      <c r="J28" s="4"/>
    </row>
    <row r="29" spans="1:10" s="5" customFormat="1" ht="21.75" customHeight="1">
      <c r="A29" s="12" t="s">
        <v>25</v>
      </c>
      <c r="B29" s="9">
        <v>249</v>
      </c>
      <c r="C29" s="9">
        <v>249</v>
      </c>
      <c r="D29" s="98">
        <v>289.65597</v>
      </c>
      <c r="E29" s="9">
        <f t="shared" si="4"/>
        <v>40.655970000000025</v>
      </c>
      <c r="F29" s="9">
        <f t="shared" si="0"/>
        <v>40.655970000000025</v>
      </c>
      <c r="G29" s="9">
        <f t="shared" si="1"/>
        <v>116.32769879518072</v>
      </c>
      <c r="H29" s="10">
        <f t="shared" si="2"/>
        <v>116.32769879518072</v>
      </c>
      <c r="J29" s="4"/>
    </row>
    <row r="30" spans="1:10" s="5" customFormat="1" ht="21.75" customHeight="1">
      <c r="A30" s="12" t="s">
        <v>26</v>
      </c>
      <c r="B30" s="9">
        <v>5856.8</v>
      </c>
      <c r="C30" s="9">
        <v>5856.8</v>
      </c>
      <c r="D30" s="98">
        <v>8450.08093</v>
      </c>
      <c r="E30" s="9">
        <f t="shared" si="4"/>
        <v>2593.28093</v>
      </c>
      <c r="F30" s="9">
        <f t="shared" si="0"/>
        <v>2593.28093</v>
      </c>
      <c r="G30" s="9">
        <f t="shared" si="1"/>
        <v>144.2781199631198</v>
      </c>
      <c r="H30" s="10">
        <f t="shared" si="2"/>
        <v>144.2781199631198</v>
      </c>
      <c r="J30" s="4"/>
    </row>
    <row r="31" spans="1:10" s="5" customFormat="1" ht="21.75" customHeight="1">
      <c r="A31" s="12" t="s">
        <v>27</v>
      </c>
      <c r="B31" s="9">
        <v>296.2</v>
      </c>
      <c r="C31" s="9">
        <v>296.2</v>
      </c>
      <c r="D31" s="98">
        <v>538.94622</v>
      </c>
      <c r="E31" s="9">
        <f t="shared" si="4"/>
        <v>242.74622000000005</v>
      </c>
      <c r="F31" s="9">
        <f t="shared" si="0"/>
        <v>242.74622000000005</v>
      </c>
      <c r="G31" s="9">
        <f t="shared" si="1"/>
        <v>181.95348413234302</v>
      </c>
      <c r="H31" s="10">
        <f t="shared" si="2"/>
        <v>181.95348413234302</v>
      </c>
      <c r="J31" s="4"/>
    </row>
    <row r="32" spans="1:10" s="5" customFormat="1" ht="21.75" customHeight="1">
      <c r="A32" s="12" t="s">
        <v>28</v>
      </c>
      <c r="B32" s="9">
        <v>859</v>
      </c>
      <c r="C32" s="9">
        <v>859</v>
      </c>
      <c r="D32" s="98">
        <v>1625.4836</v>
      </c>
      <c r="E32" s="9">
        <f t="shared" si="4"/>
        <v>766.4836</v>
      </c>
      <c r="F32" s="9">
        <f t="shared" si="0"/>
        <v>766.4836</v>
      </c>
      <c r="G32" s="9">
        <f t="shared" si="1"/>
        <v>189.2297555296857</v>
      </c>
      <c r="H32" s="10">
        <f t="shared" si="2"/>
        <v>189.2297555296857</v>
      </c>
      <c r="J32" s="4"/>
    </row>
    <row r="33" spans="1:10" s="5" customFormat="1" ht="21.75" customHeight="1">
      <c r="A33" s="12" t="s">
        <v>29</v>
      </c>
      <c r="B33" s="9">
        <v>342</v>
      </c>
      <c r="C33" s="9">
        <v>342</v>
      </c>
      <c r="D33" s="98">
        <v>454.27375</v>
      </c>
      <c r="E33" s="9">
        <f t="shared" si="4"/>
        <v>112.27375</v>
      </c>
      <c r="F33" s="9">
        <f t="shared" si="0"/>
        <v>112.27375</v>
      </c>
      <c r="G33" s="9">
        <f t="shared" si="1"/>
        <v>132.82858187134502</v>
      </c>
      <c r="H33" s="10">
        <f t="shared" si="2"/>
        <v>132.82858187134502</v>
      </c>
      <c r="J33" s="4"/>
    </row>
    <row r="34" spans="1:10" s="5" customFormat="1" ht="21.75" customHeight="1">
      <c r="A34" s="12" t="s">
        <v>30</v>
      </c>
      <c r="B34" s="9">
        <v>130</v>
      </c>
      <c r="C34" s="9">
        <v>130</v>
      </c>
      <c r="D34" s="98">
        <v>183.06234</v>
      </c>
      <c r="E34" s="9">
        <f t="shared" si="4"/>
        <v>53.062340000000006</v>
      </c>
      <c r="F34" s="9">
        <f aca="true" t="shared" si="5" ref="F34:F65">D34-C34</f>
        <v>53.062340000000006</v>
      </c>
      <c r="G34" s="9">
        <f t="shared" si="1"/>
        <v>140.8171846153846</v>
      </c>
      <c r="H34" s="10">
        <f aca="true" t="shared" si="6" ref="H34:H65">D34/C34*100</f>
        <v>140.8171846153846</v>
      </c>
      <c r="J34" s="4"/>
    </row>
    <row r="35" spans="1:10" s="5" customFormat="1" ht="21.75" customHeight="1">
      <c r="A35" s="12" t="s">
        <v>31</v>
      </c>
      <c r="B35" s="9">
        <v>6462</v>
      </c>
      <c r="C35" s="9">
        <v>6462</v>
      </c>
      <c r="D35" s="98">
        <v>8000.25916</v>
      </c>
      <c r="E35" s="9">
        <f t="shared" si="4"/>
        <v>1538.2591599999996</v>
      </c>
      <c r="F35" s="9">
        <f t="shared" si="5"/>
        <v>1538.2591599999996</v>
      </c>
      <c r="G35" s="9">
        <f t="shared" si="1"/>
        <v>123.80469142680283</v>
      </c>
      <c r="H35" s="10">
        <f t="shared" si="6"/>
        <v>123.80469142680283</v>
      </c>
      <c r="J35" s="4"/>
    </row>
    <row r="36" spans="1:10" s="5" customFormat="1" ht="21.75" customHeight="1">
      <c r="A36" s="12" t="s">
        <v>32</v>
      </c>
      <c r="B36" s="9">
        <v>107.5</v>
      </c>
      <c r="C36" s="9">
        <v>107.5</v>
      </c>
      <c r="D36" s="98">
        <v>143.08622</v>
      </c>
      <c r="E36" s="9">
        <f t="shared" si="4"/>
        <v>35.58622</v>
      </c>
      <c r="F36" s="9">
        <f t="shared" si="5"/>
        <v>35.58622</v>
      </c>
      <c r="G36" s="9">
        <f t="shared" si="1"/>
        <v>133.10346046511629</v>
      </c>
      <c r="H36" s="10">
        <f t="shared" si="6"/>
        <v>133.10346046511629</v>
      </c>
      <c r="J36" s="4"/>
    </row>
    <row r="37" spans="1:10" s="5" customFormat="1" ht="21.75" customHeight="1">
      <c r="A37" s="11" t="s">
        <v>139</v>
      </c>
      <c r="B37" s="48">
        <f>B38+B39+B40+B41+B42+B43+B44+B45+B46+B47+B48+B49+B50+B51+B52+B53</f>
        <v>69258.66000000002</v>
      </c>
      <c r="C37" s="48">
        <f>C38+C39+C40+C41+C42+C43+C44+C45+C46+C47+C48+C49+C50+C51+C52+C53</f>
        <v>73753.31816000001</v>
      </c>
      <c r="D37" s="57">
        <f>D38+D39+D40+D41+D42+D43+D44+D45+D46+D47+D48+D49+D50+D51+D52+D53</f>
        <v>72324.32366</v>
      </c>
      <c r="E37" s="48">
        <f t="shared" si="4"/>
        <v>3065.6636599999765</v>
      </c>
      <c r="F37" s="48">
        <f t="shared" si="5"/>
        <v>-1428.9945000000153</v>
      </c>
      <c r="G37" s="48">
        <f t="shared" si="1"/>
        <v>104.42639759417808</v>
      </c>
      <c r="H37" s="72">
        <f t="shared" si="6"/>
        <v>98.06246751244471</v>
      </c>
      <c r="J37" s="4"/>
    </row>
    <row r="38" spans="1:10" s="5" customFormat="1" ht="21.75" customHeight="1">
      <c r="A38" s="17" t="s">
        <v>33</v>
      </c>
      <c r="B38" s="99">
        <v>62566.9</v>
      </c>
      <c r="C38" s="9">
        <v>67061.55816</v>
      </c>
      <c r="D38" s="98">
        <v>66102.56263</v>
      </c>
      <c r="E38" s="9">
        <f t="shared" si="4"/>
        <v>3535.662629999999</v>
      </c>
      <c r="F38" s="9">
        <f t="shared" si="5"/>
        <v>-958.9955300000001</v>
      </c>
      <c r="G38" s="9">
        <f t="shared" si="1"/>
        <v>105.65101136543444</v>
      </c>
      <c r="H38" s="10">
        <f t="shared" si="6"/>
        <v>98.56997726221636</v>
      </c>
      <c r="J38" s="4"/>
    </row>
    <row r="39" spans="1:10" s="5" customFormat="1" ht="21.75" customHeight="1">
      <c r="A39" s="12" t="s">
        <v>34</v>
      </c>
      <c r="B39" s="9">
        <v>141</v>
      </c>
      <c r="C39" s="9">
        <v>141</v>
      </c>
      <c r="D39" s="98">
        <v>155.21827</v>
      </c>
      <c r="E39" s="9">
        <f t="shared" si="4"/>
        <v>14.21826999999999</v>
      </c>
      <c r="F39" s="9">
        <f t="shared" si="5"/>
        <v>14.21826999999999</v>
      </c>
      <c r="G39" s="9">
        <f t="shared" si="1"/>
        <v>110.0838794326241</v>
      </c>
      <c r="H39" s="10">
        <f t="shared" si="6"/>
        <v>110.0838794326241</v>
      </c>
      <c r="J39" s="4"/>
    </row>
    <row r="40" spans="1:10" s="5" customFormat="1" ht="21.75" customHeight="1">
      <c r="A40" s="12" t="s">
        <v>35</v>
      </c>
      <c r="B40" s="9">
        <v>449.3</v>
      </c>
      <c r="C40" s="9">
        <v>449.3</v>
      </c>
      <c r="D40" s="98">
        <v>-222.66249</v>
      </c>
      <c r="E40" s="9">
        <f aca="true" t="shared" si="7" ref="E40:E71">D40-B40</f>
        <v>-671.96249</v>
      </c>
      <c r="F40" s="9">
        <f t="shared" si="5"/>
        <v>-671.96249</v>
      </c>
      <c r="G40" s="9">
        <f aca="true" t="shared" si="8" ref="G40:G71">D40/B40*100</f>
        <v>-49.55764300022257</v>
      </c>
      <c r="H40" s="10">
        <f t="shared" si="6"/>
        <v>-49.55764300022257</v>
      </c>
      <c r="J40" s="4"/>
    </row>
    <row r="41" spans="1:10" s="5" customFormat="1" ht="21.75" customHeight="1">
      <c r="A41" s="12" t="s">
        <v>36</v>
      </c>
      <c r="B41" s="9">
        <v>226.26</v>
      </c>
      <c r="C41" s="9">
        <v>226.26</v>
      </c>
      <c r="D41" s="98">
        <v>217.93641</v>
      </c>
      <c r="E41" s="9">
        <f t="shared" si="7"/>
        <v>-8.323589999999996</v>
      </c>
      <c r="F41" s="9">
        <f t="shared" si="5"/>
        <v>-8.323589999999996</v>
      </c>
      <c r="G41" s="9">
        <f t="shared" si="8"/>
        <v>96.32122779103686</v>
      </c>
      <c r="H41" s="10">
        <f t="shared" si="6"/>
        <v>96.32122779103686</v>
      </c>
      <c r="J41" s="4"/>
    </row>
    <row r="42" spans="1:10" s="5" customFormat="1" ht="21.75" customHeight="1">
      <c r="A42" s="12" t="s">
        <v>37</v>
      </c>
      <c r="B42" s="9">
        <v>305.2</v>
      </c>
      <c r="C42" s="9">
        <v>305.2</v>
      </c>
      <c r="D42" s="98">
        <v>331.07068</v>
      </c>
      <c r="E42" s="9">
        <f t="shared" si="7"/>
        <v>25.870679999999993</v>
      </c>
      <c r="F42" s="9">
        <f t="shared" si="5"/>
        <v>25.870679999999993</v>
      </c>
      <c r="G42" s="9">
        <f t="shared" si="8"/>
        <v>108.47663171690694</v>
      </c>
      <c r="H42" s="10">
        <f t="shared" si="6"/>
        <v>108.47663171690694</v>
      </c>
      <c r="J42" s="4"/>
    </row>
    <row r="43" spans="1:10" s="5" customFormat="1" ht="21.75" customHeight="1">
      <c r="A43" s="12" t="s">
        <v>38</v>
      </c>
      <c r="B43" s="9">
        <v>124</v>
      </c>
      <c r="C43" s="9">
        <v>124</v>
      </c>
      <c r="D43" s="98">
        <v>105.32123</v>
      </c>
      <c r="E43" s="9">
        <f t="shared" si="7"/>
        <v>-18.67877</v>
      </c>
      <c r="F43" s="9">
        <f t="shared" si="5"/>
        <v>-18.67877</v>
      </c>
      <c r="G43" s="9">
        <f t="shared" si="8"/>
        <v>84.93647580645161</v>
      </c>
      <c r="H43" s="10">
        <f t="shared" si="6"/>
        <v>84.93647580645161</v>
      </c>
      <c r="J43" s="4"/>
    </row>
    <row r="44" spans="1:10" s="5" customFormat="1" ht="21.75" customHeight="1">
      <c r="A44" s="12" t="s">
        <v>39</v>
      </c>
      <c r="B44" s="9">
        <v>357.8</v>
      </c>
      <c r="C44" s="9">
        <v>357.8</v>
      </c>
      <c r="D44" s="98">
        <v>323.51387</v>
      </c>
      <c r="E44" s="9">
        <f t="shared" si="7"/>
        <v>-34.286130000000014</v>
      </c>
      <c r="F44" s="9">
        <f t="shared" si="5"/>
        <v>-34.286130000000014</v>
      </c>
      <c r="G44" s="9">
        <f t="shared" si="8"/>
        <v>90.41751537171604</v>
      </c>
      <c r="H44" s="10">
        <f t="shared" si="6"/>
        <v>90.41751537171604</v>
      </c>
      <c r="J44" s="4"/>
    </row>
    <row r="45" spans="1:10" s="5" customFormat="1" ht="21.75" customHeight="1">
      <c r="A45" s="12" t="s">
        <v>40</v>
      </c>
      <c r="B45" s="99">
        <v>1344.6</v>
      </c>
      <c r="C45" s="9">
        <v>1344.6</v>
      </c>
      <c r="D45" s="98">
        <v>1549.41613</v>
      </c>
      <c r="E45" s="9">
        <f t="shared" si="7"/>
        <v>204.81613000000016</v>
      </c>
      <c r="F45" s="9">
        <f t="shared" si="5"/>
        <v>204.81613000000016</v>
      </c>
      <c r="G45" s="9">
        <f t="shared" si="8"/>
        <v>115.23249516584859</v>
      </c>
      <c r="H45" s="10">
        <f t="shared" si="6"/>
        <v>115.23249516584859</v>
      </c>
      <c r="J45" s="4"/>
    </row>
    <row r="46" spans="1:10" s="5" customFormat="1" ht="21.75" customHeight="1">
      <c r="A46" s="12" t="s">
        <v>41</v>
      </c>
      <c r="B46" s="9">
        <v>124.2</v>
      </c>
      <c r="C46" s="9">
        <v>124.2</v>
      </c>
      <c r="D46" s="98">
        <v>142.60534</v>
      </c>
      <c r="E46" s="9">
        <f t="shared" si="7"/>
        <v>18.40534000000001</v>
      </c>
      <c r="F46" s="9">
        <f t="shared" si="5"/>
        <v>18.40534000000001</v>
      </c>
      <c r="G46" s="9">
        <f t="shared" si="8"/>
        <v>114.81911433172303</v>
      </c>
      <c r="H46" s="10">
        <f t="shared" si="6"/>
        <v>114.81911433172303</v>
      </c>
      <c r="J46" s="4"/>
    </row>
    <row r="47" spans="1:10" s="5" customFormat="1" ht="21.75" customHeight="1">
      <c r="A47" s="12" t="s">
        <v>42</v>
      </c>
      <c r="B47" s="9">
        <v>221.8</v>
      </c>
      <c r="C47" s="9">
        <v>221.8</v>
      </c>
      <c r="D47" s="98">
        <v>249.47792</v>
      </c>
      <c r="E47" s="9">
        <f t="shared" si="7"/>
        <v>27.67792</v>
      </c>
      <c r="F47" s="9">
        <f t="shared" si="5"/>
        <v>27.67792</v>
      </c>
      <c r="G47" s="9">
        <f t="shared" si="8"/>
        <v>112.47877366997294</v>
      </c>
      <c r="H47" s="10">
        <f t="shared" si="6"/>
        <v>112.47877366997294</v>
      </c>
      <c r="J47" s="4"/>
    </row>
    <row r="48" spans="1:10" s="5" customFormat="1" ht="21.75" customHeight="1">
      <c r="A48" s="12" t="s">
        <v>43</v>
      </c>
      <c r="B48" s="9">
        <v>1429.2</v>
      </c>
      <c r="C48" s="9">
        <v>1429.2</v>
      </c>
      <c r="D48" s="98">
        <v>1413.85934</v>
      </c>
      <c r="E48" s="9">
        <f t="shared" si="7"/>
        <v>-15.34066000000007</v>
      </c>
      <c r="F48" s="9">
        <f t="shared" si="5"/>
        <v>-15.34066000000007</v>
      </c>
      <c r="G48" s="9">
        <f t="shared" si="8"/>
        <v>98.92662608452281</v>
      </c>
      <c r="H48" s="10">
        <f t="shared" si="6"/>
        <v>98.92662608452281</v>
      </c>
      <c r="J48" s="4"/>
    </row>
    <row r="49" spans="1:10" s="5" customFormat="1" ht="21.75" customHeight="1">
      <c r="A49" s="12" t="s">
        <v>44</v>
      </c>
      <c r="B49" s="9">
        <v>104.2</v>
      </c>
      <c r="C49" s="9">
        <v>104.2</v>
      </c>
      <c r="D49" s="98">
        <v>111.54384</v>
      </c>
      <c r="E49" s="9">
        <f t="shared" si="7"/>
        <v>7.34384</v>
      </c>
      <c r="F49" s="9">
        <f t="shared" si="5"/>
        <v>7.34384</v>
      </c>
      <c r="G49" s="9">
        <f t="shared" si="8"/>
        <v>107.0478310940499</v>
      </c>
      <c r="H49" s="10">
        <f t="shared" si="6"/>
        <v>107.0478310940499</v>
      </c>
      <c r="J49" s="4"/>
    </row>
    <row r="50" spans="1:10" s="5" customFormat="1" ht="21.75" customHeight="1">
      <c r="A50" s="12" t="s">
        <v>45</v>
      </c>
      <c r="B50" s="9">
        <v>950.6</v>
      </c>
      <c r="C50" s="9">
        <v>950.6</v>
      </c>
      <c r="D50" s="98">
        <v>924.27336</v>
      </c>
      <c r="E50" s="9">
        <f t="shared" si="7"/>
        <v>-26.326639999999998</v>
      </c>
      <c r="F50" s="9">
        <f t="shared" si="5"/>
        <v>-26.326639999999998</v>
      </c>
      <c r="G50" s="9">
        <f t="shared" si="8"/>
        <v>97.23052387965495</v>
      </c>
      <c r="H50" s="10">
        <f t="shared" si="6"/>
        <v>97.23052387965495</v>
      </c>
      <c r="J50" s="4"/>
    </row>
    <row r="51" spans="1:10" s="5" customFormat="1" ht="21.75" customHeight="1">
      <c r="A51" s="12" t="s">
        <v>46</v>
      </c>
      <c r="B51" s="9">
        <v>273.8</v>
      </c>
      <c r="C51" s="9">
        <v>273.8</v>
      </c>
      <c r="D51" s="98">
        <v>262.59464</v>
      </c>
      <c r="E51" s="9">
        <f t="shared" si="7"/>
        <v>-11.205359999999985</v>
      </c>
      <c r="F51" s="9">
        <f t="shared" si="5"/>
        <v>-11.205359999999985</v>
      </c>
      <c r="G51" s="9">
        <f t="shared" si="8"/>
        <v>95.90746530314098</v>
      </c>
      <c r="H51" s="10">
        <f t="shared" si="6"/>
        <v>95.90746530314098</v>
      </c>
      <c r="J51" s="4"/>
    </row>
    <row r="52" spans="1:10" s="5" customFormat="1" ht="21.75" customHeight="1">
      <c r="A52" s="12" t="s">
        <v>47</v>
      </c>
      <c r="B52" s="9">
        <v>508.6</v>
      </c>
      <c r="C52" s="9">
        <v>508.6</v>
      </c>
      <c r="D52" s="98">
        <v>513.2238</v>
      </c>
      <c r="E52" s="9">
        <f t="shared" si="7"/>
        <v>4.62379999999996</v>
      </c>
      <c r="F52" s="9">
        <f t="shared" si="5"/>
        <v>4.62379999999996</v>
      </c>
      <c r="G52" s="9">
        <f t="shared" si="8"/>
        <v>100.90912308297287</v>
      </c>
      <c r="H52" s="10">
        <f t="shared" si="6"/>
        <v>100.90912308297287</v>
      </c>
      <c r="J52" s="4"/>
    </row>
    <row r="53" spans="1:10" s="5" customFormat="1" ht="21.75" customHeight="1">
      <c r="A53" s="12" t="s">
        <v>48</v>
      </c>
      <c r="B53" s="9">
        <v>131.2</v>
      </c>
      <c r="C53" s="9">
        <v>131.2</v>
      </c>
      <c r="D53" s="98">
        <v>144.36869</v>
      </c>
      <c r="E53" s="9">
        <f t="shared" si="7"/>
        <v>13.168689999999998</v>
      </c>
      <c r="F53" s="9">
        <f t="shared" si="5"/>
        <v>13.168689999999998</v>
      </c>
      <c r="G53" s="9">
        <f t="shared" si="8"/>
        <v>110.0371112804878</v>
      </c>
      <c r="H53" s="10">
        <f t="shared" si="6"/>
        <v>110.0371112804878</v>
      </c>
      <c r="J53" s="4"/>
    </row>
    <row r="54" spans="1:10" s="5" customFormat="1" ht="21.75" customHeight="1">
      <c r="A54" s="11" t="s">
        <v>133</v>
      </c>
      <c r="B54" s="50">
        <f>B55+B56+B57+B58+B59+B60+B61+B62+B63+B64+B65</f>
        <v>43698.82</v>
      </c>
      <c r="C54" s="50">
        <f>C55+C56+C57+C58+C59+C60+C61+C62+C63+C64+C65</f>
        <v>43698.82</v>
      </c>
      <c r="D54" s="74">
        <f>D55+D56+D57+D58+D59+D60+D61+D62+D63+D64+D65</f>
        <v>49328.76127</v>
      </c>
      <c r="E54" s="48">
        <f t="shared" si="7"/>
        <v>5629.941270000003</v>
      </c>
      <c r="F54" s="48">
        <f t="shared" si="5"/>
        <v>5629.941270000003</v>
      </c>
      <c r="G54" s="48">
        <f t="shared" si="8"/>
        <v>112.88350868513155</v>
      </c>
      <c r="H54" s="72">
        <f t="shared" si="6"/>
        <v>112.88350868513155</v>
      </c>
      <c r="J54" s="4"/>
    </row>
    <row r="55" spans="1:10" s="5" customFormat="1" ht="21.75" customHeight="1">
      <c r="A55" s="12" t="s">
        <v>49</v>
      </c>
      <c r="B55" s="9">
        <v>34855.8</v>
      </c>
      <c r="C55" s="9">
        <v>34855.8</v>
      </c>
      <c r="D55" s="98">
        <v>38791.40432</v>
      </c>
      <c r="E55" s="9">
        <f t="shared" si="7"/>
        <v>3935.6043199999986</v>
      </c>
      <c r="F55" s="9">
        <f t="shared" si="5"/>
        <v>3935.6043199999986</v>
      </c>
      <c r="G55" s="9">
        <f t="shared" si="8"/>
        <v>111.29110311626759</v>
      </c>
      <c r="H55" s="10">
        <f t="shared" si="6"/>
        <v>111.29110311626759</v>
      </c>
      <c r="J55" s="4"/>
    </row>
    <row r="56" spans="1:10" s="5" customFormat="1" ht="21.75" customHeight="1">
      <c r="A56" s="12" t="s">
        <v>50</v>
      </c>
      <c r="B56" s="9">
        <v>237</v>
      </c>
      <c r="C56" s="9">
        <v>237</v>
      </c>
      <c r="D56" s="98">
        <v>371.68677</v>
      </c>
      <c r="E56" s="9">
        <f t="shared" si="7"/>
        <v>134.68677000000002</v>
      </c>
      <c r="F56" s="9">
        <f t="shared" si="5"/>
        <v>134.68677000000002</v>
      </c>
      <c r="G56" s="9">
        <f t="shared" si="8"/>
        <v>156.82986075949367</v>
      </c>
      <c r="H56" s="10">
        <f t="shared" si="6"/>
        <v>156.82986075949367</v>
      </c>
      <c r="J56" s="4"/>
    </row>
    <row r="57" spans="1:10" s="5" customFormat="1" ht="21.75" customHeight="1">
      <c r="A57" s="12" t="s">
        <v>51</v>
      </c>
      <c r="B57" s="99">
        <v>337.5</v>
      </c>
      <c r="C57" s="9">
        <v>337.5</v>
      </c>
      <c r="D57" s="98">
        <v>395.75059</v>
      </c>
      <c r="E57" s="9">
        <f t="shared" si="7"/>
        <v>58.25058999999999</v>
      </c>
      <c r="F57" s="9">
        <f t="shared" si="5"/>
        <v>58.25058999999999</v>
      </c>
      <c r="G57" s="9">
        <f t="shared" si="8"/>
        <v>117.25943407407406</v>
      </c>
      <c r="H57" s="10">
        <f t="shared" si="6"/>
        <v>117.25943407407406</v>
      </c>
      <c r="J57" s="4"/>
    </row>
    <row r="58" spans="1:10" s="5" customFormat="1" ht="21.75" customHeight="1">
      <c r="A58" s="12" t="s">
        <v>52</v>
      </c>
      <c r="B58" s="9">
        <v>290.2</v>
      </c>
      <c r="C58" s="9">
        <v>290.2</v>
      </c>
      <c r="D58" s="98">
        <v>363.7275</v>
      </c>
      <c r="E58" s="9">
        <f t="shared" si="7"/>
        <v>73.52750000000003</v>
      </c>
      <c r="F58" s="9">
        <f t="shared" si="5"/>
        <v>73.52750000000003</v>
      </c>
      <c r="G58" s="9">
        <f t="shared" si="8"/>
        <v>125.33683666436941</v>
      </c>
      <c r="H58" s="10">
        <f t="shared" si="6"/>
        <v>125.33683666436941</v>
      </c>
      <c r="J58" s="4"/>
    </row>
    <row r="59" spans="1:10" s="5" customFormat="1" ht="21.75" customHeight="1">
      <c r="A59" s="12" t="s">
        <v>53</v>
      </c>
      <c r="B59" s="9">
        <v>1994.3</v>
      </c>
      <c r="C59" s="9">
        <v>1994.3</v>
      </c>
      <c r="D59" s="98">
        <v>1046.16768</v>
      </c>
      <c r="E59" s="9">
        <f t="shared" si="7"/>
        <v>-948.1323199999999</v>
      </c>
      <c r="F59" s="9">
        <f t="shared" si="5"/>
        <v>-948.1323199999999</v>
      </c>
      <c r="G59" s="9">
        <f t="shared" si="8"/>
        <v>52.457888983603276</v>
      </c>
      <c r="H59" s="10">
        <f t="shared" si="6"/>
        <v>52.457888983603276</v>
      </c>
      <c r="J59" s="4"/>
    </row>
    <row r="60" spans="1:10" s="5" customFormat="1" ht="21.75" customHeight="1">
      <c r="A60" s="12" t="s">
        <v>54</v>
      </c>
      <c r="B60" s="9">
        <v>93.7</v>
      </c>
      <c r="C60" s="9">
        <v>93.7</v>
      </c>
      <c r="D60" s="98">
        <v>65.71889</v>
      </c>
      <c r="E60" s="9">
        <f t="shared" si="7"/>
        <v>-27.98111</v>
      </c>
      <c r="F60" s="9">
        <f t="shared" si="5"/>
        <v>-27.98111</v>
      </c>
      <c r="G60" s="9">
        <f t="shared" si="8"/>
        <v>70.1375560298826</v>
      </c>
      <c r="H60" s="10">
        <f t="shared" si="6"/>
        <v>70.1375560298826</v>
      </c>
      <c r="J60" s="4"/>
    </row>
    <row r="61" spans="1:10" s="5" customFormat="1" ht="21.75" customHeight="1">
      <c r="A61" s="12" t="s">
        <v>55</v>
      </c>
      <c r="B61" s="9">
        <v>769</v>
      </c>
      <c r="C61" s="9">
        <v>769</v>
      </c>
      <c r="D61" s="98">
        <v>1185.59573</v>
      </c>
      <c r="E61" s="9">
        <f t="shared" si="7"/>
        <v>416.59573</v>
      </c>
      <c r="F61" s="9">
        <f t="shared" si="5"/>
        <v>416.59573</v>
      </c>
      <c r="G61" s="9">
        <f t="shared" si="8"/>
        <v>154.17369700910274</v>
      </c>
      <c r="H61" s="10">
        <f t="shared" si="6"/>
        <v>154.17369700910274</v>
      </c>
      <c r="J61" s="4"/>
    </row>
    <row r="62" spans="1:10" s="5" customFormat="1" ht="21.75" customHeight="1">
      <c r="A62" s="12" t="s">
        <v>56</v>
      </c>
      <c r="B62" s="9">
        <v>218.4</v>
      </c>
      <c r="C62" s="9">
        <v>218.4</v>
      </c>
      <c r="D62" s="98">
        <v>440.35485</v>
      </c>
      <c r="E62" s="9">
        <f t="shared" si="7"/>
        <v>221.95485</v>
      </c>
      <c r="F62" s="9">
        <f t="shared" si="5"/>
        <v>221.95485</v>
      </c>
      <c r="G62" s="9">
        <f t="shared" si="8"/>
        <v>201.62767857142856</v>
      </c>
      <c r="H62" s="10">
        <f t="shared" si="6"/>
        <v>201.62767857142856</v>
      </c>
      <c r="J62" s="4"/>
    </row>
    <row r="63" spans="1:10" s="5" customFormat="1" ht="21.75" customHeight="1">
      <c r="A63" s="12" t="s">
        <v>57</v>
      </c>
      <c r="B63" s="9">
        <v>513</v>
      </c>
      <c r="C63" s="9">
        <v>513</v>
      </c>
      <c r="D63" s="98">
        <v>931.9772</v>
      </c>
      <c r="E63" s="9">
        <f t="shared" si="7"/>
        <v>418.97720000000004</v>
      </c>
      <c r="F63" s="9">
        <f t="shared" si="5"/>
        <v>418.97720000000004</v>
      </c>
      <c r="G63" s="9">
        <f t="shared" si="8"/>
        <v>181.67196881091618</v>
      </c>
      <c r="H63" s="10">
        <f t="shared" si="6"/>
        <v>181.67196881091618</v>
      </c>
      <c r="J63" s="4"/>
    </row>
    <row r="64" spans="1:10" s="5" customFormat="1" ht="21.75" customHeight="1">
      <c r="A64" s="12" t="s">
        <v>58</v>
      </c>
      <c r="B64" s="9">
        <v>4314.22</v>
      </c>
      <c r="C64" s="9">
        <v>4314.22</v>
      </c>
      <c r="D64" s="98">
        <v>5677.69166</v>
      </c>
      <c r="E64" s="9">
        <f t="shared" si="7"/>
        <v>1363.4716600000002</v>
      </c>
      <c r="F64" s="9">
        <f t="shared" si="5"/>
        <v>1363.4716600000002</v>
      </c>
      <c r="G64" s="9">
        <f t="shared" si="8"/>
        <v>131.6041291357418</v>
      </c>
      <c r="H64" s="10">
        <f t="shared" si="6"/>
        <v>131.6041291357418</v>
      </c>
      <c r="J64" s="4"/>
    </row>
    <row r="65" spans="1:10" s="5" customFormat="1" ht="21.75" customHeight="1">
      <c r="A65" s="12" t="s">
        <v>59</v>
      </c>
      <c r="B65" s="9">
        <v>75.7</v>
      </c>
      <c r="C65" s="9">
        <v>75.7</v>
      </c>
      <c r="D65" s="98">
        <v>58.68608</v>
      </c>
      <c r="E65" s="9">
        <f t="shared" si="7"/>
        <v>-17.013920000000006</v>
      </c>
      <c r="F65" s="9">
        <f t="shared" si="5"/>
        <v>-17.013920000000006</v>
      </c>
      <c r="G65" s="9">
        <f t="shared" si="8"/>
        <v>77.52454425363275</v>
      </c>
      <c r="H65" s="10">
        <f t="shared" si="6"/>
        <v>77.52454425363275</v>
      </c>
      <c r="J65" s="4"/>
    </row>
    <row r="66" spans="1:10" s="14" customFormat="1" ht="21.75" customHeight="1">
      <c r="A66" s="11" t="s">
        <v>134</v>
      </c>
      <c r="B66" s="50">
        <f>B67+B68+B69+B70+B71+B72</f>
        <v>21771.5</v>
      </c>
      <c r="C66" s="50">
        <f>C67+C68+C69+C70+C71+C72</f>
        <v>22581.5</v>
      </c>
      <c r="D66" s="74">
        <f>D67+D68+D69+D70+D71+D72</f>
        <v>16941.849520000003</v>
      </c>
      <c r="E66" s="48">
        <f t="shared" si="7"/>
        <v>-4829.650479999997</v>
      </c>
      <c r="F66" s="48">
        <f aca="true" t="shared" si="9" ref="F66:F97">D66-C66</f>
        <v>-5639.650479999997</v>
      </c>
      <c r="G66" s="48">
        <f t="shared" si="8"/>
        <v>77.8166388168018</v>
      </c>
      <c r="H66" s="72">
        <f aca="true" t="shared" si="10" ref="H66:H97">D66/C66*100</f>
        <v>75.02535048601733</v>
      </c>
      <c r="I66" s="24"/>
      <c r="J66" s="4"/>
    </row>
    <row r="67" spans="1:10" s="5" customFormat="1" ht="21.75" customHeight="1">
      <c r="A67" s="12" t="s">
        <v>60</v>
      </c>
      <c r="B67" s="9">
        <v>16065.8</v>
      </c>
      <c r="C67" s="9">
        <v>16755.8</v>
      </c>
      <c r="D67" s="98">
        <v>11464.23032</v>
      </c>
      <c r="E67" s="9">
        <f t="shared" si="7"/>
        <v>-4601.569679999999</v>
      </c>
      <c r="F67" s="9">
        <f t="shared" si="9"/>
        <v>-5291.569679999999</v>
      </c>
      <c r="G67" s="9">
        <f t="shared" si="8"/>
        <v>71.35797980803945</v>
      </c>
      <c r="H67" s="10">
        <f t="shared" si="10"/>
        <v>68.41947456999965</v>
      </c>
      <c r="J67" s="4"/>
    </row>
    <row r="68" spans="1:10" s="5" customFormat="1" ht="21.75" customHeight="1">
      <c r="A68" s="12" t="s">
        <v>61</v>
      </c>
      <c r="B68" s="9">
        <v>764.5</v>
      </c>
      <c r="C68" s="9">
        <v>764.5</v>
      </c>
      <c r="D68" s="98">
        <v>967.55176</v>
      </c>
      <c r="E68" s="9">
        <f t="shared" si="7"/>
        <v>203.05175999999994</v>
      </c>
      <c r="F68" s="9">
        <f t="shared" si="9"/>
        <v>203.05175999999994</v>
      </c>
      <c r="G68" s="9">
        <f t="shared" si="8"/>
        <v>126.5600732504905</v>
      </c>
      <c r="H68" s="10">
        <f t="shared" si="10"/>
        <v>126.5600732504905</v>
      </c>
      <c r="J68" s="4"/>
    </row>
    <row r="69" spans="1:10" s="5" customFormat="1" ht="21.75" customHeight="1">
      <c r="A69" s="12" t="s">
        <v>62</v>
      </c>
      <c r="B69" s="9">
        <v>1026.8</v>
      </c>
      <c r="C69" s="9">
        <v>1026.8</v>
      </c>
      <c r="D69" s="98">
        <v>1056.30369</v>
      </c>
      <c r="E69" s="9">
        <f t="shared" si="7"/>
        <v>29.503690000000006</v>
      </c>
      <c r="F69" s="9">
        <f t="shared" si="9"/>
        <v>29.503690000000006</v>
      </c>
      <c r="G69" s="9">
        <f t="shared" si="8"/>
        <v>102.8733628749513</v>
      </c>
      <c r="H69" s="10">
        <f t="shared" si="10"/>
        <v>102.8733628749513</v>
      </c>
      <c r="J69" s="4"/>
    </row>
    <row r="70" spans="1:10" s="5" customFormat="1" ht="21.75" customHeight="1">
      <c r="A70" s="12" t="s">
        <v>63</v>
      </c>
      <c r="B70" s="9">
        <v>640.4</v>
      </c>
      <c r="C70" s="9">
        <v>640.4</v>
      </c>
      <c r="D70" s="98">
        <v>685.7873</v>
      </c>
      <c r="E70" s="9">
        <f t="shared" si="7"/>
        <v>45.38729999999998</v>
      </c>
      <c r="F70" s="9">
        <f t="shared" si="9"/>
        <v>45.38729999999998</v>
      </c>
      <c r="G70" s="9">
        <f t="shared" si="8"/>
        <v>107.08733603997503</v>
      </c>
      <c r="H70" s="10">
        <f t="shared" si="10"/>
        <v>107.08733603997503</v>
      </c>
      <c r="J70" s="4"/>
    </row>
    <row r="71" spans="1:10" s="5" customFormat="1" ht="21.75" customHeight="1">
      <c r="A71" s="12" t="s">
        <v>64</v>
      </c>
      <c r="B71" s="9">
        <v>2308.4</v>
      </c>
      <c r="C71" s="9">
        <v>2308.4</v>
      </c>
      <c r="D71" s="98">
        <v>2026.52215</v>
      </c>
      <c r="E71" s="9">
        <f t="shared" si="7"/>
        <v>-281.8778500000001</v>
      </c>
      <c r="F71" s="9">
        <f t="shared" si="9"/>
        <v>-281.8778500000001</v>
      </c>
      <c r="G71" s="9">
        <f t="shared" si="8"/>
        <v>87.7890378617224</v>
      </c>
      <c r="H71" s="10">
        <f t="shared" si="10"/>
        <v>87.7890378617224</v>
      </c>
      <c r="J71" s="4"/>
    </row>
    <row r="72" spans="1:10" s="5" customFormat="1" ht="21.75" customHeight="1">
      <c r="A72" s="12" t="s">
        <v>65</v>
      </c>
      <c r="B72" s="9">
        <v>965.6</v>
      </c>
      <c r="C72" s="9">
        <v>1085.6</v>
      </c>
      <c r="D72" s="98">
        <v>741.4543</v>
      </c>
      <c r="E72" s="9">
        <f aca="true" t="shared" si="11" ref="E72:E103">D72-B72</f>
        <v>-224.14570000000003</v>
      </c>
      <c r="F72" s="9">
        <f t="shared" si="9"/>
        <v>-344.1456999999999</v>
      </c>
      <c r="G72" s="9">
        <f aca="true" t="shared" si="12" ref="G72:G103">D72/B72*100</f>
        <v>76.78689933719967</v>
      </c>
      <c r="H72" s="10">
        <f t="shared" si="10"/>
        <v>68.29903279292557</v>
      </c>
      <c r="J72" s="4"/>
    </row>
    <row r="73" spans="1:10" s="5" customFormat="1" ht="21.75" customHeight="1">
      <c r="A73" s="11" t="s">
        <v>140</v>
      </c>
      <c r="B73" s="48">
        <f>B74+B75+B76+B77+B78+B79+B80+B81+B82+B83+B84+B85+B86</f>
        <v>34073.6</v>
      </c>
      <c r="C73" s="48">
        <f>C74+C75+C76+C77+C78+C79+C80+C81+C82+C83+C84+C85+C86</f>
        <v>36436.200000000004</v>
      </c>
      <c r="D73" s="57">
        <f>D74+D75+D76+D77+D78+D79+D80+D81+D82+D83+D84+D85+D86</f>
        <v>55940.43452</v>
      </c>
      <c r="E73" s="48">
        <f t="shared" si="11"/>
        <v>21866.834520000004</v>
      </c>
      <c r="F73" s="48">
        <f t="shared" si="9"/>
        <v>19504.234519999998</v>
      </c>
      <c r="G73" s="48">
        <f t="shared" si="12"/>
        <v>164.17529853024044</v>
      </c>
      <c r="H73" s="72">
        <f t="shared" si="10"/>
        <v>153.52982616189394</v>
      </c>
      <c r="J73" s="4"/>
    </row>
    <row r="74" spans="1:10" s="5" customFormat="1" ht="21.75" customHeight="1">
      <c r="A74" s="12" t="s">
        <v>66</v>
      </c>
      <c r="B74" s="9">
        <v>23748.3</v>
      </c>
      <c r="C74" s="9">
        <v>25708.3</v>
      </c>
      <c r="D74" s="98">
        <v>43094.95342</v>
      </c>
      <c r="E74" s="9">
        <f t="shared" si="11"/>
        <v>19346.65342</v>
      </c>
      <c r="F74" s="9">
        <f t="shared" si="9"/>
        <v>17386.65342</v>
      </c>
      <c r="G74" s="9">
        <f t="shared" si="12"/>
        <v>181.4654245567051</v>
      </c>
      <c r="H74" s="10">
        <f t="shared" si="10"/>
        <v>167.6305061789383</v>
      </c>
      <c r="J74" s="4"/>
    </row>
    <row r="75" spans="1:10" s="5" customFormat="1" ht="21.75" customHeight="1">
      <c r="A75" s="12" t="s">
        <v>67</v>
      </c>
      <c r="B75" s="9">
        <v>772</v>
      </c>
      <c r="C75" s="9">
        <v>772</v>
      </c>
      <c r="D75" s="98">
        <v>984.39443</v>
      </c>
      <c r="E75" s="9">
        <f t="shared" si="11"/>
        <v>212.39443000000006</v>
      </c>
      <c r="F75" s="9">
        <f t="shared" si="9"/>
        <v>212.39443000000006</v>
      </c>
      <c r="G75" s="9">
        <f t="shared" si="12"/>
        <v>127.51223186528497</v>
      </c>
      <c r="H75" s="10">
        <f t="shared" si="10"/>
        <v>127.51223186528497</v>
      </c>
      <c r="J75" s="4"/>
    </row>
    <row r="76" spans="1:10" s="5" customFormat="1" ht="21.75" customHeight="1">
      <c r="A76" s="12" t="s">
        <v>68</v>
      </c>
      <c r="B76" s="9">
        <v>705</v>
      </c>
      <c r="C76" s="9">
        <v>705</v>
      </c>
      <c r="D76" s="98">
        <v>692.25833</v>
      </c>
      <c r="E76" s="9">
        <f t="shared" si="11"/>
        <v>-12.74167</v>
      </c>
      <c r="F76" s="9">
        <f t="shared" si="9"/>
        <v>-12.74167</v>
      </c>
      <c r="G76" s="9">
        <f t="shared" si="12"/>
        <v>98.19267092198581</v>
      </c>
      <c r="H76" s="10">
        <f t="shared" si="10"/>
        <v>98.19267092198581</v>
      </c>
      <c r="J76" s="4"/>
    </row>
    <row r="77" spans="1:10" s="5" customFormat="1" ht="21.75" customHeight="1">
      <c r="A77" s="12" t="s">
        <v>69</v>
      </c>
      <c r="B77" s="9">
        <v>468.6</v>
      </c>
      <c r="C77" s="9">
        <v>468.6</v>
      </c>
      <c r="D77" s="98">
        <v>402.5123</v>
      </c>
      <c r="E77" s="9">
        <f t="shared" si="11"/>
        <v>-66.08770000000004</v>
      </c>
      <c r="F77" s="9">
        <f t="shared" si="9"/>
        <v>-66.08770000000004</v>
      </c>
      <c r="G77" s="9">
        <f t="shared" si="12"/>
        <v>85.89677763551002</v>
      </c>
      <c r="H77" s="10">
        <f t="shared" si="10"/>
        <v>85.89677763551002</v>
      </c>
      <c r="J77" s="4"/>
    </row>
    <row r="78" spans="1:10" s="5" customFormat="1" ht="21.75" customHeight="1">
      <c r="A78" s="12" t="s">
        <v>70</v>
      </c>
      <c r="B78" s="9">
        <v>2142.4</v>
      </c>
      <c r="C78" s="9">
        <v>2142.4</v>
      </c>
      <c r="D78" s="98">
        <v>2815.21697</v>
      </c>
      <c r="E78" s="9">
        <f t="shared" si="11"/>
        <v>672.8169699999999</v>
      </c>
      <c r="F78" s="9">
        <f t="shared" si="9"/>
        <v>672.8169699999999</v>
      </c>
      <c r="G78" s="9">
        <f t="shared" si="12"/>
        <v>131.4048249626587</v>
      </c>
      <c r="H78" s="10">
        <f t="shared" si="10"/>
        <v>131.4048249626587</v>
      </c>
      <c r="J78" s="4"/>
    </row>
    <row r="79" spans="1:10" s="5" customFormat="1" ht="21.75" customHeight="1">
      <c r="A79" s="12" t="s">
        <v>71</v>
      </c>
      <c r="B79" s="9">
        <v>539</v>
      </c>
      <c r="C79" s="9">
        <v>941.6</v>
      </c>
      <c r="D79" s="98">
        <v>1581.2382</v>
      </c>
      <c r="E79" s="9">
        <f t="shared" si="11"/>
        <v>1042.2382</v>
      </c>
      <c r="F79" s="9">
        <f t="shared" si="9"/>
        <v>639.6382</v>
      </c>
      <c r="G79" s="9">
        <f t="shared" si="12"/>
        <v>293.36515769944344</v>
      </c>
      <c r="H79" s="10">
        <f t="shared" si="10"/>
        <v>167.93098980458794</v>
      </c>
      <c r="J79" s="4"/>
    </row>
    <row r="80" spans="1:10" s="5" customFormat="1" ht="21.75" customHeight="1">
      <c r="A80" s="12" t="s">
        <v>72</v>
      </c>
      <c r="B80" s="9">
        <v>355</v>
      </c>
      <c r="C80" s="9">
        <v>355</v>
      </c>
      <c r="D80" s="98">
        <v>424.12857</v>
      </c>
      <c r="E80" s="9">
        <f t="shared" si="11"/>
        <v>69.12857000000002</v>
      </c>
      <c r="F80" s="9">
        <f t="shared" si="9"/>
        <v>69.12857000000002</v>
      </c>
      <c r="G80" s="9">
        <f t="shared" si="12"/>
        <v>119.47283661971832</v>
      </c>
      <c r="H80" s="10">
        <f t="shared" si="10"/>
        <v>119.47283661971832</v>
      </c>
      <c r="J80" s="4"/>
    </row>
    <row r="81" spans="1:10" s="5" customFormat="1" ht="21.75" customHeight="1">
      <c r="A81" s="12" t="s">
        <v>73</v>
      </c>
      <c r="B81" s="9">
        <v>733.9</v>
      </c>
      <c r="C81" s="9">
        <v>733.9</v>
      </c>
      <c r="D81" s="98">
        <v>600.95408</v>
      </c>
      <c r="E81" s="9">
        <f t="shared" si="11"/>
        <v>-132.94592</v>
      </c>
      <c r="F81" s="9">
        <f t="shared" si="9"/>
        <v>-132.94592</v>
      </c>
      <c r="G81" s="9">
        <f t="shared" si="12"/>
        <v>81.88500885679247</v>
      </c>
      <c r="H81" s="10">
        <f t="shared" si="10"/>
        <v>81.88500885679247</v>
      </c>
      <c r="J81" s="4"/>
    </row>
    <row r="82" spans="1:10" s="5" customFormat="1" ht="21.75" customHeight="1">
      <c r="A82" s="12" t="s">
        <v>74</v>
      </c>
      <c r="B82" s="9">
        <v>1095</v>
      </c>
      <c r="C82" s="9">
        <v>1095</v>
      </c>
      <c r="D82" s="98">
        <v>862.78056</v>
      </c>
      <c r="E82" s="9">
        <f t="shared" si="11"/>
        <v>-232.21943999999996</v>
      </c>
      <c r="F82" s="9">
        <f t="shared" si="9"/>
        <v>-232.21943999999996</v>
      </c>
      <c r="G82" s="9">
        <f t="shared" si="12"/>
        <v>78.79274520547945</v>
      </c>
      <c r="H82" s="10">
        <f t="shared" si="10"/>
        <v>78.79274520547945</v>
      </c>
      <c r="J82" s="4"/>
    </row>
    <row r="83" spans="1:10" s="5" customFormat="1" ht="21.75" customHeight="1">
      <c r="A83" s="12" t="s">
        <v>75</v>
      </c>
      <c r="B83" s="9">
        <v>1016</v>
      </c>
      <c r="C83" s="9">
        <v>1016</v>
      </c>
      <c r="D83" s="98">
        <v>793.65954</v>
      </c>
      <c r="E83" s="9">
        <f t="shared" si="11"/>
        <v>-222.34046</v>
      </c>
      <c r="F83" s="9">
        <f t="shared" si="9"/>
        <v>-222.34046</v>
      </c>
      <c r="G83" s="9">
        <f t="shared" si="12"/>
        <v>78.1160964566929</v>
      </c>
      <c r="H83" s="10">
        <f t="shared" si="10"/>
        <v>78.1160964566929</v>
      </c>
      <c r="J83" s="4"/>
    </row>
    <row r="84" spans="1:10" s="5" customFormat="1" ht="21.75" customHeight="1">
      <c r="A84" s="12" t="s">
        <v>76</v>
      </c>
      <c r="B84" s="9">
        <v>540</v>
      </c>
      <c r="C84" s="9">
        <v>540</v>
      </c>
      <c r="D84" s="98">
        <v>963.70092</v>
      </c>
      <c r="E84" s="9">
        <f t="shared" si="11"/>
        <v>423.70092</v>
      </c>
      <c r="F84" s="9">
        <f t="shared" si="9"/>
        <v>423.70092</v>
      </c>
      <c r="G84" s="9">
        <f t="shared" si="12"/>
        <v>178.46313333333333</v>
      </c>
      <c r="H84" s="10">
        <f t="shared" si="10"/>
        <v>178.46313333333333</v>
      </c>
      <c r="J84" s="4"/>
    </row>
    <row r="85" spans="1:10" s="5" customFormat="1" ht="21.75" customHeight="1">
      <c r="A85" s="12" t="s">
        <v>77</v>
      </c>
      <c r="B85" s="9">
        <v>866.4</v>
      </c>
      <c r="C85" s="9">
        <v>866.4</v>
      </c>
      <c r="D85" s="98">
        <v>947.55581</v>
      </c>
      <c r="E85" s="9">
        <f t="shared" si="11"/>
        <v>81.15580999999997</v>
      </c>
      <c r="F85" s="9">
        <f t="shared" si="9"/>
        <v>81.15580999999997</v>
      </c>
      <c r="G85" s="9">
        <f t="shared" si="12"/>
        <v>109.36701408125577</v>
      </c>
      <c r="H85" s="10">
        <f t="shared" si="10"/>
        <v>109.36701408125577</v>
      </c>
      <c r="J85" s="4"/>
    </row>
    <row r="86" spans="1:10" s="5" customFormat="1" ht="21.75" customHeight="1">
      <c r="A86" s="12" t="s">
        <v>78</v>
      </c>
      <c r="B86" s="9">
        <v>1092</v>
      </c>
      <c r="C86" s="9">
        <v>1092</v>
      </c>
      <c r="D86" s="98">
        <v>1777.08139</v>
      </c>
      <c r="E86" s="9">
        <f t="shared" si="11"/>
        <v>685.08139</v>
      </c>
      <c r="F86" s="9">
        <f t="shared" si="9"/>
        <v>685.08139</v>
      </c>
      <c r="G86" s="9">
        <f t="shared" si="12"/>
        <v>162.73639102564104</v>
      </c>
      <c r="H86" s="10">
        <f t="shared" si="10"/>
        <v>162.73639102564104</v>
      </c>
      <c r="J86" s="4"/>
    </row>
    <row r="87" spans="1:10" s="5" customFormat="1" ht="21.75" customHeight="1">
      <c r="A87" s="11" t="s">
        <v>135</v>
      </c>
      <c r="B87" s="48">
        <f>B88+B89+B90+B91+B92+B93+B94+B95</f>
        <v>36997</v>
      </c>
      <c r="C87" s="48">
        <f>C88+C89+C90+C92+C91+C93+C94+C95</f>
        <v>37034.2</v>
      </c>
      <c r="D87" s="57">
        <f>D88+D89+D90+D91+D92+D93+D94+D95</f>
        <v>41256.80688</v>
      </c>
      <c r="E87" s="48">
        <f t="shared" si="11"/>
        <v>4259.806879999996</v>
      </c>
      <c r="F87" s="48">
        <f t="shared" si="9"/>
        <v>4222.606879999999</v>
      </c>
      <c r="G87" s="48">
        <f t="shared" si="12"/>
        <v>111.5139251290645</v>
      </c>
      <c r="H87" s="72">
        <f t="shared" si="10"/>
        <v>111.40191196245632</v>
      </c>
      <c r="J87" s="4"/>
    </row>
    <row r="88" spans="1:10" s="5" customFormat="1" ht="21.75" customHeight="1">
      <c r="A88" s="12" t="s">
        <v>79</v>
      </c>
      <c r="B88" s="9">
        <v>28244.4</v>
      </c>
      <c r="C88" s="9">
        <v>28281.6</v>
      </c>
      <c r="D88" s="98">
        <v>31492.33265</v>
      </c>
      <c r="E88" s="9">
        <f t="shared" si="11"/>
        <v>3247.932649999999</v>
      </c>
      <c r="F88" s="9">
        <f t="shared" si="9"/>
        <v>3210.7326500000017</v>
      </c>
      <c r="G88" s="9">
        <f t="shared" si="12"/>
        <v>111.4993862500177</v>
      </c>
      <c r="H88" s="10">
        <f t="shared" si="10"/>
        <v>111.35272633090065</v>
      </c>
      <c r="J88" s="4"/>
    </row>
    <row r="89" spans="1:10" s="5" customFormat="1" ht="21.75" customHeight="1">
      <c r="A89" s="12" t="s">
        <v>80</v>
      </c>
      <c r="B89" s="9">
        <v>30.8</v>
      </c>
      <c r="C89" s="9">
        <v>30.8</v>
      </c>
      <c r="D89" s="98">
        <v>124.67264</v>
      </c>
      <c r="E89" s="9">
        <f t="shared" si="11"/>
        <v>93.87264</v>
      </c>
      <c r="F89" s="9">
        <f t="shared" si="9"/>
        <v>93.87264</v>
      </c>
      <c r="G89" s="9">
        <f t="shared" si="12"/>
        <v>404.78129870129874</v>
      </c>
      <c r="H89" s="10">
        <f t="shared" si="10"/>
        <v>404.78129870129874</v>
      </c>
      <c r="J89" s="4"/>
    </row>
    <row r="90" spans="1:10" s="5" customFormat="1" ht="21.75" customHeight="1">
      <c r="A90" s="12" t="s">
        <v>168</v>
      </c>
      <c r="B90" s="9">
        <v>387.8</v>
      </c>
      <c r="C90" s="9">
        <v>387.8</v>
      </c>
      <c r="D90" s="98">
        <v>587.78397</v>
      </c>
      <c r="E90" s="9">
        <f t="shared" si="11"/>
        <v>199.98396999999994</v>
      </c>
      <c r="F90" s="9">
        <f t="shared" si="9"/>
        <v>199.98396999999994</v>
      </c>
      <c r="G90" s="9">
        <f t="shared" si="12"/>
        <v>151.56884218669416</v>
      </c>
      <c r="H90" s="10">
        <f t="shared" si="10"/>
        <v>151.56884218669416</v>
      </c>
      <c r="J90" s="4"/>
    </row>
    <row r="91" spans="1:10" s="5" customFormat="1" ht="21.75" customHeight="1">
      <c r="A91" s="12" t="s">
        <v>81</v>
      </c>
      <c r="B91" s="9">
        <v>179</v>
      </c>
      <c r="C91" s="9">
        <v>179</v>
      </c>
      <c r="D91" s="98">
        <v>147.28422</v>
      </c>
      <c r="E91" s="9">
        <f t="shared" si="11"/>
        <v>-31.715779999999995</v>
      </c>
      <c r="F91" s="9">
        <f t="shared" si="9"/>
        <v>-31.715779999999995</v>
      </c>
      <c r="G91" s="9">
        <f t="shared" si="12"/>
        <v>82.281687150838</v>
      </c>
      <c r="H91" s="10">
        <f t="shared" si="10"/>
        <v>82.281687150838</v>
      </c>
      <c r="J91" s="4"/>
    </row>
    <row r="92" spans="1:10" s="5" customFormat="1" ht="21.75" customHeight="1">
      <c r="A92" s="12" t="s">
        <v>82</v>
      </c>
      <c r="B92" s="9">
        <v>4129.6</v>
      </c>
      <c r="C92" s="9">
        <v>4129.6</v>
      </c>
      <c r="D92" s="98">
        <v>3994.17775</v>
      </c>
      <c r="E92" s="9">
        <f t="shared" si="11"/>
        <v>-135.42225000000053</v>
      </c>
      <c r="F92" s="9">
        <f t="shared" si="9"/>
        <v>-135.42225000000053</v>
      </c>
      <c r="G92" s="9">
        <f t="shared" si="12"/>
        <v>96.72069328748546</v>
      </c>
      <c r="H92" s="10">
        <f t="shared" si="10"/>
        <v>96.72069328748546</v>
      </c>
      <c r="J92" s="4"/>
    </row>
    <row r="93" spans="1:10" s="5" customFormat="1" ht="21.75" customHeight="1">
      <c r="A93" s="12" t="s">
        <v>83</v>
      </c>
      <c r="B93" s="9">
        <v>1791</v>
      </c>
      <c r="C93" s="9">
        <v>1791</v>
      </c>
      <c r="D93" s="98">
        <v>2295.80804</v>
      </c>
      <c r="E93" s="9">
        <f t="shared" si="11"/>
        <v>504.8080399999999</v>
      </c>
      <c r="F93" s="9">
        <f t="shared" si="9"/>
        <v>504.8080399999999</v>
      </c>
      <c r="G93" s="9">
        <f t="shared" si="12"/>
        <v>128.18582021217196</v>
      </c>
      <c r="H93" s="10">
        <f t="shared" si="10"/>
        <v>128.18582021217196</v>
      </c>
      <c r="J93" s="4"/>
    </row>
    <row r="94" spans="1:10" s="5" customFormat="1" ht="21.75" customHeight="1">
      <c r="A94" s="12" t="s">
        <v>84</v>
      </c>
      <c r="B94" s="9">
        <v>98.8</v>
      </c>
      <c r="C94" s="9">
        <v>98.8</v>
      </c>
      <c r="D94" s="98">
        <v>432.37416</v>
      </c>
      <c r="E94" s="9">
        <f t="shared" si="11"/>
        <v>333.57416</v>
      </c>
      <c r="F94" s="9">
        <f t="shared" si="9"/>
        <v>333.57416</v>
      </c>
      <c r="G94" s="9">
        <f t="shared" si="12"/>
        <v>437.6256680161943</v>
      </c>
      <c r="H94" s="10">
        <f t="shared" si="10"/>
        <v>437.6256680161943</v>
      </c>
      <c r="J94" s="4"/>
    </row>
    <row r="95" spans="1:10" s="5" customFormat="1" ht="21.75" customHeight="1">
      <c r="A95" s="12" t="s">
        <v>85</v>
      </c>
      <c r="B95" s="9">
        <v>2135.6</v>
      </c>
      <c r="C95" s="9">
        <v>2135.6</v>
      </c>
      <c r="D95" s="98">
        <v>2182.37345</v>
      </c>
      <c r="E95" s="9">
        <f t="shared" si="11"/>
        <v>46.77345000000014</v>
      </c>
      <c r="F95" s="9">
        <f t="shared" si="9"/>
        <v>46.77345000000014</v>
      </c>
      <c r="G95" s="9">
        <f t="shared" si="12"/>
        <v>102.19017840419555</v>
      </c>
      <c r="H95" s="10">
        <f t="shared" si="10"/>
        <v>102.19017840419555</v>
      </c>
      <c r="J95" s="4"/>
    </row>
    <row r="96" spans="1:10" s="5" customFormat="1" ht="21.75" customHeight="1">
      <c r="A96" s="11" t="s">
        <v>136</v>
      </c>
      <c r="B96" s="48">
        <f>B97+B98+B99+B100+B101+B102+B103+B104+B105</f>
        <v>74767.39600000001</v>
      </c>
      <c r="C96" s="48">
        <f>C97+C98+C99+C100+C101+C102+C103+C104+C105</f>
        <v>74767.39600000001</v>
      </c>
      <c r="D96" s="57">
        <f>D97+D98+D99+D100+D101+D102+D103+D104+D105</f>
        <v>73748.00124</v>
      </c>
      <c r="E96" s="48">
        <f t="shared" si="11"/>
        <v>-1019.3947600000101</v>
      </c>
      <c r="F96" s="48">
        <f t="shared" si="9"/>
        <v>-1019.3947600000101</v>
      </c>
      <c r="G96" s="48">
        <f t="shared" si="12"/>
        <v>98.63657848937255</v>
      </c>
      <c r="H96" s="72">
        <f t="shared" si="10"/>
        <v>98.63657848937255</v>
      </c>
      <c r="J96" s="4"/>
    </row>
    <row r="97" spans="1:10" s="5" customFormat="1" ht="21.75" customHeight="1">
      <c r="A97" s="12" t="s">
        <v>86</v>
      </c>
      <c r="B97" s="9">
        <v>53298.051</v>
      </c>
      <c r="C97" s="9">
        <v>53298.051</v>
      </c>
      <c r="D97" s="98">
        <v>56174.70506</v>
      </c>
      <c r="E97" s="9">
        <f t="shared" si="11"/>
        <v>2876.6540600000008</v>
      </c>
      <c r="F97" s="9">
        <f t="shared" si="9"/>
        <v>2876.6540600000008</v>
      </c>
      <c r="G97" s="9">
        <f t="shared" si="12"/>
        <v>105.39729691053805</v>
      </c>
      <c r="H97" s="10">
        <f t="shared" si="10"/>
        <v>105.39729691053805</v>
      </c>
      <c r="J97" s="4"/>
    </row>
    <row r="98" spans="1:10" s="5" customFormat="1" ht="21.75" customHeight="1">
      <c r="A98" s="12" t="s">
        <v>87</v>
      </c>
      <c r="B98" s="9">
        <v>406.9</v>
      </c>
      <c r="C98" s="9">
        <v>406.9</v>
      </c>
      <c r="D98" s="98">
        <v>244.05363</v>
      </c>
      <c r="E98" s="9">
        <f t="shared" si="11"/>
        <v>-162.84636999999998</v>
      </c>
      <c r="F98" s="9">
        <f aca="true" t="shared" si="13" ref="F98:F117">D98-C98</f>
        <v>-162.84636999999998</v>
      </c>
      <c r="G98" s="9">
        <f t="shared" si="12"/>
        <v>59.97877365446056</v>
      </c>
      <c r="H98" s="10">
        <f aca="true" t="shared" si="14" ref="H98:H117">D98/C98*100</f>
        <v>59.97877365446056</v>
      </c>
      <c r="J98" s="4"/>
    </row>
    <row r="99" spans="1:10" s="5" customFormat="1" ht="21.75" customHeight="1">
      <c r="A99" s="12" t="s">
        <v>88</v>
      </c>
      <c r="B99" s="9">
        <v>109.2</v>
      </c>
      <c r="C99" s="9">
        <v>109.2</v>
      </c>
      <c r="D99" s="98">
        <v>113.4353</v>
      </c>
      <c r="E99" s="9">
        <f t="shared" si="11"/>
        <v>4.235299999999995</v>
      </c>
      <c r="F99" s="9">
        <f t="shared" si="13"/>
        <v>4.235299999999995</v>
      </c>
      <c r="G99" s="9">
        <f t="shared" si="12"/>
        <v>103.87847985347985</v>
      </c>
      <c r="H99" s="10">
        <f t="shared" si="14"/>
        <v>103.87847985347985</v>
      </c>
      <c r="J99" s="4"/>
    </row>
    <row r="100" spans="1:10" s="5" customFormat="1" ht="21.75" customHeight="1">
      <c r="A100" s="12" t="s">
        <v>89</v>
      </c>
      <c r="B100" s="9">
        <v>914</v>
      </c>
      <c r="C100" s="9">
        <v>914</v>
      </c>
      <c r="D100" s="98">
        <v>740.91807</v>
      </c>
      <c r="E100" s="9">
        <f t="shared" si="11"/>
        <v>-173.08193000000006</v>
      </c>
      <c r="F100" s="9">
        <f t="shared" si="13"/>
        <v>-173.08193000000006</v>
      </c>
      <c r="G100" s="9">
        <f t="shared" si="12"/>
        <v>81.06324617067833</v>
      </c>
      <c r="H100" s="10">
        <f t="shared" si="14"/>
        <v>81.06324617067833</v>
      </c>
      <c r="J100" s="4"/>
    </row>
    <row r="101" spans="1:10" s="5" customFormat="1" ht="21.75" customHeight="1">
      <c r="A101" s="12" t="s">
        <v>90</v>
      </c>
      <c r="B101" s="9">
        <v>61.9</v>
      </c>
      <c r="C101" s="9">
        <v>61.9</v>
      </c>
      <c r="D101" s="98">
        <v>72.88937</v>
      </c>
      <c r="E101" s="9">
        <f t="shared" si="11"/>
        <v>10.989370000000001</v>
      </c>
      <c r="F101" s="9">
        <f t="shared" si="13"/>
        <v>10.989370000000001</v>
      </c>
      <c r="G101" s="9">
        <f t="shared" si="12"/>
        <v>117.75342487883684</v>
      </c>
      <c r="H101" s="10">
        <f t="shared" si="14"/>
        <v>117.75342487883684</v>
      </c>
      <c r="J101" s="4"/>
    </row>
    <row r="102" spans="1:10" s="5" customFormat="1" ht="21.75" customHeight="1">
      <c r="A102" s="12" t="s">
        <v>91</v>
      </c>
      <c r="B102" s="9">
        <v>360.8</v>
      </c>
      <c r="C102" s="9">
        <v>360.8</v>
      </c>
      <c r="D102" s="98">
        <v>243.10534</v>
      </c>
      <c r="E102" s="9">
        <f t="shared" si="11"/>
        <v>-117.69466</v>
      </c>
      <c r="F102" s="9">
        <f t="shared" si="13"/>
        <v>-117.69466</v>
      </c>
      <c r="G102" s="9">
        <f t="shared" si="12"/>
        <v>67.3795288248337</v>
      </c>
      <c r="H102" s="10">
        <f t="shared" si="14"/>
        <v>67.3795288248337</v>
      </c>
      <c r="J102" s="4"/>
    </row>
    <row r="103" spans="1:10" s="5" customFormat="1" ht="21.75" customHeight="1">
      <c r="A103" s="12" t="s">
        <v>92</v>
      </c>
      <c r="B103" s="9">
        <v>701.2</v>
      </c>
      <c r="C103" s="9">
        <v>701.2</v>
      </c>
      <c r="D103" s="98">
        <v>489.19147</v>
      </c>
      <c r="E103" s="9">
        <f t="shared" si="11"/>
        <v>-212.00853000000006</v>
      </c>
      <c r="F103" s="9">
        <f t="shared" si="13"/>
        <v>-212.00853000000006</v>
      </c>
      <c r="G103" s="9">
        <f t="shared" si="12"/>
        <v>69.76489874500855</v>
      </c>
      <c r="H103" s="10">
        <f t="shared" si="14"/>
        <v>69.76489874500855</v>
      </c>
      <c r="J103" s="4"/>
    </row>
    <row r="104" spans="1:10" s="5" customFormat="1" ht="21.75" customHeight="1">
      <c r="A104" s="12" t="s">
        <v>93</v>
      </c>
      <c r="B104" s="9">
        <v>18662.345</v>
      </c>
      <c r="C104" s="9">
        <v>18662.345</v>
      </c>
      <c r="D104" s="98">
        <v>15487.302</v>
      </c>
      <c r="E104" s="9">
        <f aca="true" t="shared" si="15" ref="E104:E117">D104-B104</f>
        <v>-3175.0430000000015</v>
      </c>
      <c r="F104" s="9">
        <f t="shared" si="13"/>
        <v>-3175.0430000000015</v>
      </c>
      <c r="G104" s="9">
        <f aca="true" t="shared" si="16" ref="G104:G117">D104/B104*100</f>
        <v>82.98690223549076</v>
      </c>
      <c r="H104" s="10">
        <f t="shared" si="14"/>
        <v>82.98690223549076</v>
      </c>
      <c r="J104" s="4"/>
    </row>
    <row r="105" spans="1:10" s="5" customFormat="1" ht="21.75" customHeight="1">
      <c r="A105" s="12" t="s">
        <v>94</v>
      </c>
      <c r="B105" s="9">
        <v>253</v>
      </c>
      <c r="C105" s="9">
        <v>253</v>
      </c>
      <c r="D105" s="98">
        <v>182.401</v>
      </c>
      <c r="E105" s="9">
        <f t="shared" si="15"/>
        <v>-70.59899999999999</v>
      </c>
      <c r="F105" s="9">
        <f t="shared" si="13"/>
        <v>-70.59899999999999</v>
      </c>
      <c r="G105" s="9">
        <f t="shared" si="16"/>
        <v>72.09525691699605</v>
      </c>
      <c r="H105" s="10">
        <f t="shared" si="14"/>
        <v>72.09525691699605</v>
      </c>
      <c r="J105" s="4"/>
    </row>
    <row r="106" spans="1:10" s="5" customFormat="1" ht="21.75" customHeight="1">
      <c r="A106" s="11" t="s">
        <v>137</v>
      </c>
      <c r="B106" s="48">
        <f>B107+B108+B109+B110+B111+B112+B113+B114+B115+B116+B117</f>
        <v>36983.104</v>
      </c>
      <c r="C106" s="48">
        <f>C107+C108+C109+C111+C110+C112+C113+C114+C115+C116+C117</f>
        <v>38498.404</v>
      </c>
      <c r="D106" s="57">
        <f>D107+D108+D109+D110+D111+D112+D113+D114+D115+D116+D117</f>
        <v>43501.10544</v>
      </c>
      <c r="E106" s="48">
        <f t="shared" si="15"/>
        <v>6518.00144</v>
      </c>
      <c r="F106" s="48">
        <f t="shared" si="13"/>
        <v>5002.701439999997</v>
      </c>
      <c r="G106" s="48">
        <f t="shared" si="16"/>
        <v>117.62426820636797</v>
      </c>
      <c r="H106" s="72">
        <f t="shared" si="14"/>
        <v>112.99456839821202</v>
      </c>
      <c r="J106" s="4"/>
    </row>
    <row r="107" spans="1:8" s="5" customFormat="1" ht="21.75" customHeight="1">
      <c r="A107" s="12" t="s">
        <v>95</v>
      </c>
      <c r="B107" s="9">
        <v>31171.804</v>
      </c>
      <c r="C107" s="9">
        <v>32687.104</v>
      </c>
      <c r="D107" s="98">
        <v>34518.06097</v>
      </c>
      <c r="E107" s="9">
        <f t="shared" si="15"/>
        <v>3346.2569699999985</v>
      </c>
      <c r="F107" s="9">
        <f t="shared" si="13"/>
        <v>1830.9569699999993</v>
      </c>
      <c r="G107" s="9">
        <f t="shared" si="16"/>
        <v>110.73488390341477</v>
      </c>
      <c r="H107" s="10">
        <f t="shared" si="14"/>
        <v>105.60146585638176</v>
      </c>
    </row>
    <row r="108" spans="1:8" s="5" customFormat="1" ht="21.75" customHeight="1">
      <c r="A108" s="12" t="s">
        <v>96</v>
      </c>
      <c r="B108" s="9">
        <v>874</v>
      </c>
      <c r="C108" s="9">
        <v>874</v>
      </c>
      <c r="D108" s="98">
        <v>1423.23877</v>
      </c>
      <c r="E108" s="9">
        <f t="shared" si="15"/>
        <v>549.2387699999999</v>
      </c>
      <c r="F108" s="9">
        <f t="shared" si="13"/>
        <v>549.2387699999999</v>
      </c>
      <c r="G108" s="9">
        <f t="shared" si="16"/>
        <v>162.84196453089243</v>
      </c>
      <c r="H108" s="10">
        <f t="shared" si="14"/>
        <v>162.84196453089243</v>
      </c>
    </row>
    <row r="109" spans="1:8" s="5" customFormat="1" ht="21.75" customHeight="1">
      <c r="A109" s="12" t="s">
        <v>97</v>
      </c>
      <c r="B109" s="9">
        <v>259.3</v>
      </c>
      <c r="C109" s="9">
        <v>259.3</v>
      </c>
      <c r="D109" s="98">
        <v>457.14569</v>
      </c>
      <c r="E109" s="9">
        <f t="shared" si="15"/>
        <v>197.84569</v>
      </c>
      <c r="F109" s="9">
        <f t="shared" si="13"/>
        <v>197.84569</v>
      </c>
      <c r="G109" s="9">
        <f t="shared" si="16"/>
        <v>176.29991901272658</v>
      </c>
      <c r="H109" s="10">
        <f t="shared" si="14"/>
        <v>176.29991901272658</v>
      </c>
    </row>
    <row r="110" spans="1:8" s="5" customFormat="1" ht="21.75" customHeight="1">
      <c r="A110" s="12" t="s">
        <v>98</v>
      </c>
      <c r="B110" s="9">
        <v>282</v>
      </c>
      <c r="C110" s="9">
        <v>282</v>
      </c>
      <c r="D110" s="98">
        <v>415.58225</v>
      </c>
      <c r="E110" s="9">
        <f t="shared" si="15"/>
        <v>133.58225</v>
      </c>
      <c r="F110" s="9">
        <f t="shared" si="13"/>
        <v>133.58225</v>
      </c>
      <c r="G110" s="9">
        <f t="shared" si="16"/>
        <v>147.36959219858156</v>
      </c>
      <c r="H110" s="10">
        <f t="shared" si="14"/>
        <v>147.36959219858156</v>
      </c>
    </row>
    <row r="111" spans="1:8" s="5" customFormat="1" ht="21.75" customHeight="1">
      <c r="A111" s="12" t="s">
        <v>99</v>
      </c>
      <c r="B111" s="9">
        <v>133.9</v>
      </c>
      <c r="C111" s="9">
        <v>133.9</v>
      </c>
      <c r="D111" s="98">
        <v>292.5431</v>
      </c>
      <c r="E111" s="9">
        <f t="shared" si="15"/>
        <v>158.64309999999998</v>
      </c>
      <c r="F111" s="9">
        <f t="shared" si="13"/>
        <v>158.64309999999998</v>
      </c>
      <c r="G111" s="9">
        <f t="shared" si="16"/>
        <v>218.47879014189692</v>
      </c>
      <c r="H111" s="10">
        <f t="shared" si="14"/>
        <v>218.47879014189692</v>
      </c>
    </row>
    <row r="112" spans="1:8" s="5" customFormat="1" ht="21.75" customHeight="1">
      <c r="A112" s="12" t="s">
        <v>100</v>
      </c>
      <c r="B112" s="9">
        <v>272</v>
      </c>
      <c r="C112" s="9">
        <v>272</v>
      </c>
      <c r="D112" s="98">
        <v>580.19865</v>
      </c>
      <c r="E112" s="9">
        <f t="shared" si="15"/>
        <v>308.19865000000004</v>
      </c>
      <c r="F112" s="9">
        <f t="shared" si="13"/>
        <v>308.19865000000004</v>
      </c>
      <c r="G112" s="9">
        <f t="shared" si="16"/>
        <v>213.30832720588236</v>
      </c>
      <c r="H112" s="10">
        <f t="shared" si="14"/>
        <v>213.30832720588236</v>
      </c>
    </row>
    <row r="113" spans="1:8" s="5" customFormat="1" ht="21.75" customHeight="1">
      <c r="A113" s="12" t="s">
        <v>101</v>
      </c>
      <c r="B113" s="9">
        <v>123</v>
      </c>
      <c r="C113" s="9">
        <v>123</v>
      </c>
      <c r="D113" s="98">
        <v>134.28065</v>
      </c>
      <c r="E113" s="9">
        <f t="shared" si="15"/>
        <v>11.280650000000009</v>
      </c>
      <c r="F113" s="9">
        <f t="shared" si="13"/>
        <v>11.280650000000009</v>
      </c>
      <c r="G113" s="9">
        <f t="shared" si="16"/>
        <v>109.17126016260164</v>
      </c>
      <c r="H113" s="10">
        <f t="shared" si="14"/>
        <v>109.17126016260164</v>
      </c>
    </row>
    <row r="114" spans="1:8" s="5" customFormat="1" ht="21.75" customHeight="1">
      <c r="A114" s="12" t="s">
        <v>102</v>
      </c>
      <c r="B114" s="9">
        <v>291.9</v>
      </c>
      <c r="C114" s="9">
        <v>291.9</v>
      </c>
      <c r="D114" s="98">
        <v>424.28593</v>
      </c>
      <c r="E114" s="9">
        <f t="shared" si="15"/>
        <v>132.38593000000003</v>
      </c>
      <c r="F114" s="9">
        <f t="shared" si="13"/>
        <v>132.38593000000003</v>
      </c>
      <c r="G114" s="9">
        <f t="shared" si="16"/>
        <v>145.35317917094898</v>
      </c>
      <c r="H114" s="10">
        <f t="shared" si="14"/>
        <v>145.35317917094898</v>
      </c>
    </row>
    <row r="115" spans="1:8" s="5" customFormat="1" ht="21.75" customHeight="1">
      <c r="A115" s="12" t="s">
        <v>103</v>
      </c>
      <c r="B115" s="9">
        <v>244.7</v>
      </c>
      <c r="C115" s="9">
        <v>244.7</v>
      </c>
      <c r="D115" s="98">
        <v>265.00279</v>
      </c>
      <c r="E115" s="9">
        <f t="shared" si="15"/>
        <v>20.302790000000016</v>
      </c>
      <c r="F115" s="9">
        <f t="shared" si="13"/>
        <v>20.302790000000016</v>
      </c>
      <c r="G115" s="9">
        <f t="shared" si="16"/>
        <v>108.29701266857377</v>
      </c>
      <c r="H115" s="10">
        <f t="shared" si="14"/>
        <v>108.29701266857377</v>
      </c>
    </row>
    <row r="116" spans="1:8" s="5" customFormat="1" ht="21.75" customHeight="1">
      <c r="A116" s="12" t="s">
        <v>104</v>
      </c>
      <c r="B116" s="9">
        <v>428.5</v>
      </c>
      <c r="C116" s="9">
        <v>428.5</v>
      </c>
      <c r="D116" s="98">
        <v>475.27919</v>
      </c>
      <c r="E116" s="9">
        <f t="shared" si="15"/>
        <v>46.77919000000003</v>
      </c>
      <c r="F116" s="9">
        <f t="shared" si="13"/>
        <v>46.77919000000003</v>
      </c>
      <c r="G116" s="9">
        <f t="shared" si="16"/>
        <v>110.91696382730456</v>
      </c>
      <c r="H116" s="10">
        <f t="shared" si="14"/>
        <v>110.91696382730456</v>
      </c>
    </row>
    <row r="117" spans="1:8" s="5" customFormat="1" ht="21.75" customHeight="1" thickBot="1">
      <c r="A117" s="19" t="s">
        <v>105</v>
      </c>
      <c r="B117" s="58">
        <v>2902</v>
      </c>
      <c r="C117" s="58">
        <v>2902</v>
      </c>
      <c r="D117" s="58">
        <v>4515.48745</v>
      </c>
      <c r="E117" s="58">
        <f t="shared" si="15"/>
        <v>1613.4874499999996</v>
      </c>
      <c r="F117" s="58">
        <f t="shared" si="13"/>
        <v>1613.4874499999996</v>
      </c>
      <c r="G117" s="58">
        <f t="shared" si="16"/>
        <v>155.59915403170226</v>
      </c>
      <c r="H117" s="73">
        <f t="shared" si="14"/>
        <v>155.59915403170226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22"/>
      <c r="C120" s="22"/>
      <c r="D120" s="77"/>
      <c r="E120" s="22"/>
      <c r="F120" s="22"/>
      <c r="G120" s="22"/>
      <c r="H120" s="22"/>
    </row>
    <row r="121" spans="1:8" ht="18.75">
      <c r="A121" s="5"/>
      <c r="B121" s="22"/>
      <c r="C121" s="22"/>
      <c r="D121" s="22"/>
      <c r="E121" s="22"/>
      <c r="F121" s="22"/>
      <c r="G121" s="22"/>
      <c r="H121" s="22"/>
    </row>
    <row r="122" spans="1:8" ht="20.25">
      <c r="A122" s="5"/>
      <c r="B122" s="15"/>
      <c r="C122" s="18"/>
      <c r="D122" s="16"/>
      <c r="E122" s="16"/>
      <c r="F122" s="16"/>
      <c r="G122" s="16"/>
      <c r="H122" s="16"/>
    </row>
    <row r="123" spans="1:8" ht="20.25">
      <c r="A123" s="5"/>
      <c r="B123" s="15"/>
      <c r="C123" s="18"/>
      <c r="D123" s="16"/>
      <c r="E123" s="16"/>
      <c r="F123" s="16"/>
      <c r="G123" s="16"/>
      <c r="H123" s="16"/>
    </row>
    <row r="124" spans="1:8" ht="20.25">
      <c r="A124" s="5"/>
      <c r="B124" s="15"/>
      <c r="C124" s="18"/>
      <c r="D124" s="16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l_borlakova</cp:lastModifiedBy>
  <cp:lastPrinted>2017-07-18T11:51:49Z</cp:lastPrinted>
  <dcterms:created xsi:type="dcterms:W3CDTF">2013-03-04T06:21:25Z</dcterms:created>
  <dcterms:modified xsi:type="dcterms:W3CDTF">2018-07-26T11:49:10Z</dcterms:modified>
  <cp:category/>
  <cp:version/>
  <cp:contentType/>
  <cp:contentStatus/>
</cp:coreProperties>
</file>