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Республиканский" sheetId="4" r:id="rId1"/>
    <sheet name="Консолидированный" sheetId="9" r:id="rId2"/>
  </sheets>
  <externalReferences>
    <externalReference r:id="rId3"/>
  </externalReferences>
  <definedNames>
    <definedName name="Svod0306" localSheetId="1">#REF!</definedName>
    <definedName name="Svod0306">#REF!</definedName>
    <definedName name="XDO_?AM_MM?" localSheetId="1">#REF!</definedName>
    <definedName name="XDO_?AM_MM?">#REF!</definedName>
    <definedName name="XDO_?AM_MM_2?" localSheetId="1">#REF!</definedName>
    <definedName name="XDO_?AM_MM_2?">#REF!</definedName>
    <definedName name="XDO_?AM_MM_3?" localSheetId="1">#REF!</definedName>
    <definedName name="XDO_?AM_MM_3?">#REF!</definedName>
    <definedName name="XDO_?AM_YY?" localSheetId="1">#REF!</definedName>
    <definedName name="XDO_?AM_YY?">#REF!</definedName>
    <definedName name="XDO_?AM_YY_2?" localSheetId="1">#REF!</definedName>
    <definedName name="XDO_?AM_YY_2?">#REF!</definedName>
    <definedName name="XDO_?AM_YY_3?" localSheetId="1">#REF!</definedName>
    <definedName name="XDO_?AM_YY_3?">#REF!</definedName>
    <definedName name="XDO_?BS?" localSheetId="1">#REF!</definedName>
    <definedName name="XDO_?BS?">#REF!</definedName>
    <definedName name="XDO_?CODE_T?" localSheetId="1">#REF!</definedName>
    <definedName name="XDO_?CODE_T?">#REF!</definedName>
    <definedName name="XDO_?IL?" localSheetId="1">#REF!</definedName>
    <definedName name="XDO_?IL?">#REF!</definedName>
    <definedName name="XDO_?KBK?" localSheetId="1">#REF!</definedName>
    <definedName name="XDO_?KBK?">#REF!</definedName>
    <definedName name="XDO_?KBK_2?" localSheetId="1">#REF!</definedName>
    <definedName name="XDO_?KBK_2?">#REF!</definedName>
    <definedName name="XDO_?NAME_BUD?" localSheetId="1">#REF!</definedName>
    <definedName name="XDO_?NAME_BUD?">#REF!</definedName>
    <definedName name="XDO_?NAME_BUD_2?" localSheetId="1">#REF!</definedName>
    <definedName name="XDO_?NAME_BUD_2?">#REF!</definedName>
    <definedName name="XDO_?NAME_MM?" localSheetId="1">#REF!</definedName>
    <definedName name="XDO_?NAME_MM?">#REF!</definedName>
    <definedName name="XDO_?NAME_T?" localSheetId="1">#REF!</definedName>
    <definedName name="XDO_?NAME_T?">#REF!</definedName>
    <definedName name="XDO_?NAME_UFO?" localSheetId="1">#REF!</definedName>
    <definedName name="XDO_?NAME_UFO?">#REF!</definedName>
    <definedName name="XDO_?NOTE?" localSheetId="1">#REF!</definedName>
    <definedName name="XDO_?NOTE?">#REF!</definedName>
    <definedName name="XDO_?NV?" localSheetId="1">#REF!</definedName>
    <definedName name="XDO_?NV?">#REF!</definedName>
    <definedName name="XDO_?REPORT_DATE?" localSheetId="1">#REF!</definedName>
    <definedName name="XDO_?REPORT_DATE?">#REF!</definedName>
    <definedName name="XDO_?REPORT_MM?" localSheetId="1">#REF!</definedName>
    <definedName name="XDO_?REPORT_MM?">#REF!</definedName>
    <definedName name="XDO_?REPORT_MM_2?" localSheetId="1">#REF!</definedName>
    <definedName name="XDO_?REPORT_MM_2?">#REF!</definedName>
    <definedName name="XDO_?SIGN5?" localSheetId="1">#REF!</definedName>
    <definedName name="XDO_?SIGN5?">#REF!</definedName>
    <definedName name="XDO_?SIGN6?" localSheetId="1">#REF!</definedName>
    <definedName name="XDO_?SIGN6?">#REF!</definedName>
    <definedName name="XDO_?SIGN7?" localSheetId="1">#REF!</definedName>
    <definedName name="XDO_?SIGN7?">#REF!</definedName>
    <definedName name="XDO_GROUP_?EMPTY_1?" localSheetId="1">#REF!</definedName>
    <definedName name="XDO_GROUP_?EMPTY_1?">#REF!</definedName>
    <definedName name="XDO_GROUP_?LINE?" localSheetId="1">'[1]0531467'!#REF!</definedName>
    <definedName name="XDO_GROUP_?LINE?">'[1]0531467'!#REF!</definedName>
    <definedName name="XDO_GROUP_?LIST_DATA?" localSheetId="1">#REF!</definedName>
    <definedName name="XDO_GROUP_?LIST_DATA?">#REF!</definedName>
    <definedName name="XDO_GROUP_?LIST_DATA_2?" localSheetId="1">#REF!</definedName>
    <definedName name="XDO_GROUP_?LIST_DATA_2?">#REF!</definedName>
    <definedName name="XDO_GROUP_?LIST_DATA_3?" localSheetId="1">#REF!</definedName>
    <definedName name="XDO_GROUP_?LIST_DATA_3?">#REF!</definedName>
    <definedName name="XDO_GROUP_?REPPRT?" localSheetId="1">#REF!</definedName>
    <definedName name="XDO_GROUP_?REPPRT?">#REF!</definedName>
    <definedName name="А246" localSheetId="1">#REF!</definedName>
    <definedName name="А246">#REF!</definedName>
    <definedName name="_xlnm.Print_Titles" localSheetId="1">Консолидированный!$6:$6</definedName>
    <definedName name="_xlnm.Print_Titles" localSheetId="0">Республиканский!$6:$6</definedName>
    <definedName name="_xlnm.Print_Area" localSheetId="1">Консолидированный!$A$1:$F$45</definedName>
    <definedName name="_xlnm.Print_Area" localSheetId="0">Республиканский!$A$1:$F$41</definedName>
  </definedNames>
  <calcPr calcId="144525"/>
</workbook>
</file>

<file path=xl/calcChain.xml><?xml version="1.0" encoding="utf-8"?>
<calcChain xmlns="http://schemas.openxmlformats.org/spreadsheetml/2006/main">
  <c r="B40" i="4" l="1"/>
  <c r="F44" i="9" l="1"/>
  <c r="F13" i="4"/>
  <c r="E11" i="4"/>
  <c r="E11" i="9"/>
  <c r="F13" i="9"/>
  <c r="D29" i="4"/>
  <c r="B8" i="4"/>
  <c r="B35" i="4"/>
  <c r="B34" i="4" s="1"/>
  <c r="F25" i="9"/>
  <c r="F19" i="9"/>
  <c r="F17" i="9"/>
  <c r="F18" i="9"/>
  <c r="E15" i="4"/>
  <c r="D25" i="9"/>
  <c r="D19" i="9"/>
  <c r="D21" i="9"/>
  <c r="D17" i="9"/>
  <c r="D18" i="9"/>
  <c r="D13" i="9"/>
  <c r="C11" i="9"/>
  <c r="F11" i="9" s="1"/>
  <c r="B11" i="9"/>
  <c r="B7" i="9" s="1"/>
  <c r="D13" i="4"/>
  <c r="F17" i="4"/>
  <c r="C15" i="4"/>
  <c r="B15" i="4"/>
  <c r="D15" i="4" s="1"/>
  <c r="C11" i="4"/>
  <c r="F11" i="4" s="1"/>
  <c r="B11" i="4"/>
  <c r="D11" i="4"/>
  <c r="E20" i="9"/>
  <c r="C20" i="9"/>
  <c r="B20" i="9"/>
  <c r="D20" i="9"/>
  <c r="E15" i="9"/>
  <c r="C15" i="9"/>
  <c r="F15" i="9" s="1"/>
  <c r="B15" i="9"/>
  <c r="B8" i="9"/>
  <c r="B26" i="9"/>
  <c r="D44" i="9"/>
  <c r="F43" i="9"/>
  <c r="D43" i="9"/>
  <c r="F42" i="9"/>
  <c r="D42" i="9"/>
  <c r="F41" i="9"/>
  <c r="D41" i="9"/>
  <c r="F40" i="9"/>
  <c r="D40" i="9"/>
  <c r="E39" i="9"/>
  <c r="E38" i="9" s="1"/>
  <c r="C39" i="9"/>
  <c r="C38" i="9" s="1"/>
  <c r="B38" i="9"/>
  <c r="F37" i="9"/>
  <c r="D37" i="9"/>
  <c r="F36" i="9"/>
  <c r="D36" i="9"/>
  <c r="F35" i="9"/>
  <c r="D35" i="9"/>
  <c r="F34" i="9"/>
  <c r="D34" i="9"/>
  <c r="F33" i="9"/>
  <c r="D33" i="9"/>
  <c r="F32" i="9"/>
  <c r="D32" i="9"/>
  <c r="F31" i="9"/>
  <c r="D31" i="9"/>
  <c r="F29" i="9"/>
  <c r="D29" i="9"/>
  <c r="D28" i="9"/>
  <c r="F27" i="9"/>
  <c r="D27" i="9"/>
  <c r="E26" i="9"/>
  <c r="E8" i="9"/>
  <c r="C26" i="9"/>
  <c r="F26" i="9" s="1"/>
  <c r="F24" i="9"/>
  <c r="D24" i="9"/>
  <c r="F23" i="9"/>
  <c r="D23" i="9"/>
  <c r="F22" i="9"/>
  <c r="D22" i="9"/>
  <c r="F16" i="9"/>
  <c r="D16" i="9"/>
  <c r="F14" i="9"/>
  <c r="D14" i="9"/>
  <c r="F12" i="9"/>
  <c r="D12" i="9"/>
  <c r="F10" i="9"/>
  <c r="D10" i="9"/>
  <c r="F9" i="9"/>
  <c r="D9" i="9"/>
  <c r="C8" i="9"/>
  <c r="E8" i="4"/>
  <c r="E18" i="4"/>
  <c r="E22" i="4"/>
  <c r="C8" i="4"/>
  <c r="D8" i="4" s="1"/>
  <c r="C18" i="4"/>
  <c r="D18" i="4" s="1"/>
  <c r="C22" i="4"/>
  <c r="B18" i="4"/>
  <c r="B22" i="4"/>
  <c r="D22" i="4" s="1"/>
  <c r="D9" i="4"/>
  <c r="D10" i="4"/>
  <c r="D12" i="4"/>
  <c r="D14" i="4"/>
  <c r="D16" i="4"/>
  <c r="D19" i="4"/>
  <c r="D20" i="4"/>
  <c r="D21" i="4"/>
  <c r="D23" i="4"/>
  <c r="D24" i="4"/>
  <c r="D25" i="4"/>
  <c r="D27" i="4"/>
  <c r="D28" i="4"/>
  <c r="D30" i="4"/>
  <c r="D31" i="4"/>
  <c r="D32" i="4"/>
  <c r="C35" i="4"/>
  <c r="C34" i="4"/>
  <c r="D36" i="4"/>
  <c r="D37" i="4"/>
  <c r="D38" i="4"/>
  <c r="D39" i="4"/>
  <c r="D40" i="4"/>
  <c r="E34" i="4"/>
  <c r="F34" i="4" s="1"/>
  <c r="F15" i="4"/>
  <c r="F9" i="4"/>
  <c r="F10" i="4"/>
  <c r="F12" i="4"/>
  <c r="F14" i="4"/>
  <c r="F16" i="4"/>
  <c r="F19" i="4"/>
  <c r="F20" i="4"/>
  <c r="F21" i="4"/>
  <c r="F23" i="4"/>
  <c r="F25" i="4"/>
  <c r="F27" i="4"/>
  <c r="F28" i="4"/>
  <c r="F29" i="4"/>
  <c r="F30" i="4"/>
  <c r="F31" i="4"/>
  <c r="F32" i="4"/>
  <c r="F36" i="4"/>
  <c r="F37" i="4"/>
  <c r="F38" i="4"/>
  <c r="F39" i="4"/>
  <c r="F40" i="4"/>
  <c r="F8" i="9"/>
  <c r="F20" i="9"/>
  <c r="E7" i="9"/>
  <c r="E45" i="9" s="1"/>
  <c r="D8" i="9"/>
  <c r="E7" i="4"/>
  <c r="F18" i="4"/>
  <c r="C7" i="4"/>
  <c r="C41" i="4" s="1"/>
  <c r="D11" i="9"/>
  <c r="F22" i="4"/>
  <c r="C7" i="9"/>
  <c r="C45" i="9" s="1"/>
  <c r="D39" i="9"/>
  <c r="D26" i="9"/>
  <c r="F7" i="4"/>
  <c r="F39" i="9" l="1"/>
  <c r="E41" i="4"/>
  <c r="D34" i="4"/>
  <c r="F45" i="9"/>
  <c r="F38" i="9"/>
  <c r="D38" i="9"/>
  <c r="F41" i="4"/>
  <c r="B45" i="9"/>
  <c r="D45" i="9" s="1"/>
  <c r="D7" i="9"/>
  <c r="F7" i="9"/>
  <c r="B7" i="4"/>
  <c r="B41" i="4" s="1"/>
  <c r="D41" i="4" s="1"/>
  <c r="D35" i="4"/>
  <c r="F35" i="4"/>
  <c r="F8" i="4"/>
  <c r="D15" i="9"/>
  <c r="D7" i="4" l="1"/>
</calcChain>
</file>

<file path=xl/sharedStrings.xml><?xml version="1.0" encoding="utf-8"?>
<sst xmlns="http://schemas.openxmlformats.org/spreadsheetml/2006/main" count="106" uniqueCount="55">
  <si>
    <t>ИНФОРМАЦИЯ</t>
  </si>
  <si>
    <t>(по данным бухгалтерской отчетности)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</si>
  <si>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</si>
  <si>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</si>
  <si>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</si>
  <si>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на алкогольную продукцию</t>
  </si>
  <si>
    <t>Доходы от уплаты акцизов на нефтепродукты</t>
  </si>
  <si>
    <t xml:space="preserve"> </t>
  </si>
  <si>
    <t>Наименование показателей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</si>
  <si>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</si>
  <si>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</si>
  <si>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</si>
  <si>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</si>
  <si>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</si>
  <si>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</si>
  <si>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</si>
  <si>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</si>
  <si>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</si>
  <si>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</si>
  <si>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</si>
  <si>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</si>
  <si>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</si>
  <si>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</si>
  <si>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</si>
  <si>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</si>
  <si>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</si>
  <si>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</si>
  <si>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</si>
  <si>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</si>
  <si>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</si>
  <si>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</si>
  <si>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</si>
  <si>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ДОХОДЫ ОТ ОКАЗАНИЯ ПЛАТНЫХ УСЛУГ (РАБОТ) И КОМПЕНСАЦИИ ЗАТРАТ ГОСУДАРСТВА</t>
  </si>
  <si>
    <t>ПРОЧИЕ НЕНАЛОГОВЫЕ ДОХОДЫ</t>
  </si>
  <si>
    <t xml:space="preserve">об исполнении доходов республиканского бюджета   </t>
  </si>
  <si>
    <t xml:space="preserve"> тыс. рублей</t>
  </si>
  <si>
    <t>ПРОЧИЕ БЕЗВОЗМЕЗДНЫЕ ПОСТУПЛЕНИЯ</t>
  </si>
  <si>
    <t xml:space="preserve">БЕЗВОЗМЕЗДНЫЕ ПОСТУПЛЕНИЯ </t>
  </si>
  <si>
    <t>Темп роста к соответствующему периоду прошлого года, %</t>
  </si>
  <si>
    <t>ЗАДОЛЖЕННОСТЬ И ПЕРЕРАСЧЕТЫ ПО ОТМЕНЕННЫМ НАЛОГАМ, СБОРАМ И ИНЫМ ОБЯЗАТЕЛЬНЫМ ПЛАТЕЖАМ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</si>
  <si>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</si>
  <si>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</si>
  <si>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</si>
  <si>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</si>
  <si>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</si>
  <si>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 xml:space="preserve">об исполнении доходов консолидированного бюджета   </t>
  </si>
  <si>
    <t>Доходы от уплаты акцизов на алкогольную продукцию</t>
  </si>
  <si>
    <t>-</t>
  </si>
  <si>
    <t xml:space="preserve"> -</t>
  </si>
  <si>
    <t>Карачаево-Черкесской Республики за II квартал 2018 года</t>
  </si>
  <si>
    <t>План на 2018 год по Закону Карачаево-Черкесской Республики от 25.12.2017 № 85-РЗ (уточн.на 01.07.2018)</t>
  </si>
  <si>
    <t>Фактически исполнено за II квартал 2018 года</t>
  </si>
  <si>
    <t>% исполнение годового плана за II квартал 2018 г.</t>
  </si>
  <si>
    <t>Фактически исполнено за II квартал 2017 года</t>
  </si>
  <si>
    <t>План на 2018 год по состоянию на 01.07.2018 г. по Отчету об исполнении консолидированного бюджета по форме № 0503317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</si>
</sst>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</font>
    <font>
      <sz val="11"/>
      <name val="Calibri"/>
      <family val="2"/>
    </font>
    <font>
      <sz val="8"/>
      <color rgb="FF000000"/>
      <name val="Arial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4" fontId="11" fillId="0" borderId="2">
      <alignment horizontal="right"/>
    </xf>
  </cellStyleXfs>
  <cellXfs count="30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top" wrapText="1" indent="1"/>
    </xf>
    <xf numFmtId="0" fontId="4" fillId="0" borderId="1" xfId="2" applyFont="1" applyBorder="1" applyAlignment="1">
      <alignment horizontal="left" vertical="center" wrapText="1" indent="1"/>
    </xf>
    <xf numFmtId="0" fontId="4" fillId="0" borderId="1" xfId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top" indent="1"/>
    </xf>
    <xf numFmtId="0" fontId="4" fillId="0" borderId="1" xfId="1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vertical="top"/>
    </xf>
    <xf numFmtId="164" fontId="8" fillId="0" borderId="1" xfId="1" applyNumberFormat="1" applyFont="1" applyFill="1" applyBorder="1" applyAlignment="1">
      <alignment horizontal="right" vertical="top"/>
    </xf>
    <xf numFmtId="0" fontId="4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0" fillId="0" borderId="0" xfId="0" applyAlignment="1"/>
    <xf numFmtId="0" fontId="2" fillId="0" borderId="0" xfId="1" applyFont="1" applyFill="1" applyBorder="1" applyAlignment="1">
      <alignment horizontal="center"/>
    </xf>
    <xf numFmtId="0" fontId="10" fillId="0" borderId="0" xfId="0" applyFont="1" applyAlignment="1"/>
    <xf numFmtId="0" fontId="2" fillId="0" borderId="0" xfId="1" applyFont="1" applyFill="1" applyAlignment="1">
      <alignment horizontal="center"/>
    </xf>
    <xf numFmtId="164" fontId="12" fillId="0" borderId="2" xfId="3" applyNumberFormat="1" applyFont="1" applyProtection="1">
      <alignment horizontal="right"/>
    </xf>
  </cellXfs>
  <cellStyles count="4">
    <cellStyle name="xl46" xfId="3"/>
    <cellStyle name="Обычный" xfId="0" builtinId="0"/>
    <cellStyle name="Обычный 2" xfId="1"/>
    <cellStyle name="Обычный_По видам налогов 201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F41"/>
  <sheetViews>
    <sheetView topLeftCell="A23" zoomScaleSheetLayoutView="80" workbookViewId="0">
      <selection activeCell="E34" sqref="E34"/>
    </sheetView>
  </sheetViews>
  <sheetFormatPr defaultColWidth="18.7109375" defaultRowHeight="15.75" x14ac:dyDescent="0.25"/>
  <cols>
    <col min="1" max="1" width="68" style="3" customWidth="1"/>
    <col min="2" max="3" width="14.7109375" style="4" customWidth="1"/>
    <col min="4" max="4" width="14.7109375" style="1" customWidth="1"/>
    <col min="5" max="5" width="14.5703125" style="1" customWidth="1"/>
    <col min="6" max="6" width="14.7109375" style="1" customWidth="1"/>
    <col min="7" max="253" width="9.140625" style="1" customWidth="1"/>
    <col min="254" max="254" width="89" style="1" customWidth="1"/>
    <col min="255" max="16384" width="18.7109375" style="1"/>
  </cols>
  <sheetData>
    <row r="1" spans="1:6" x14ac:dyDescent="0.25">
      <c r="A1" s="24" t="s">
        <v>0</v>
      </c>
      <c r="B1" s="24"/>
      <c r="C1" s="24"/>
      <c r="D1" s="24"/>
      <c r="E1" s="25"/>
      <c r="F1" s="25"/>
    </row>
    <row r="2" spans="1:6" x14ac:dyDescent="0.25">
      <c r="A2" s="26" t="s">
        <v>34</v>
      </c>
      <c r="B2" s="26"/>
      <c r="C2" s="26"/>
      <c r="D2" s="26"/>
      <c r="E2" s="27"/>
      <c r="F2" s="27"/>
    </row>
    <row r="3" spans="1:6" x14ac:dyDescent="0.25">
      <c r="A3" s="28" t="s">
        <v>49</v>
      </c>
      <c r="B3" s="28"/>
      <c r="C3" s="28"/>
      <c r="D3" s="28"/>
      <c r="E3" s="27"/>
      <c r="F3" s="27"/>
    </row>
    <row r="4" spans="1:6" s="2" customFormat="1" ht="15.75" hidden="1" customHeight="1" x14ac:dyDescent="0.25">
      <c r="A4" s="23" t="s">
        <v>1</v>
      </c>
      <c r="B4" s="23"/>
      <c r="C4" s="23"/>
    </row>
    <row r="5" spans="1:6" x14ac:dyDescent="0.25">
      <c r="A5" s="3" t="s">
        <v>7</v>
      </c>
      <c r="D5" s="4"/>
      <c r="F5" s="4" t="s">
        <v>35</v>
      </c>
    </row>
    <row r="6" spans="1:6" ht="161.25" customHeight="1" x14ac:dyDescent="0.25">
      <c r="A6" s="10" t="s">
        <v>8</v>
      </c>
      <c r="B6" s="11" t="s">
        <v>50</v>
      </c>
      <c r="C6" s="11" t="s">
        <v>51</v>
      </c>
      <c r="D6" s="11" t="s">
        <v>52</v>
      </c>
      <c r="E6" s="11" t="s">
        <v>53</v>
      </c>
      <c r="F6" s="11" t="s">
        <v>38</v>
      </c>
    </row>
    <row r="7" spans="1:6" ht="15" customHeight="1" x14ac:dyDescent="0.25">
      <c r="A7" s="20" t="s">
        <v>2</v>
      </c>
      <c r="B7" s="9">
        <f>B8+B11+B15+B18+B22+B25+B26+B27+B28+B29+B30+B31+B32+B33</f>
        <v>7543312.4000000004</v>
      </c>
      <c r="C7" s="9">
        <f>C8+C11+C15+C18+C22+C25+C26+C27+C28+C29+C30+C31+C32+C33</f>
        <v>2805897.9377900008</v>
      </c>
      <c r="D7" s="9">
        <f>C7/B7*100</f>
        <v>37.197159404269151</v>
      </c>
      <c r="E7" s="9">
        <f>E8+E11+E15+E18+E22+E25+E26+E27+E28+E29+E30+E31+E32+E33</f>
        <v>2720810.2396000004</v>
      </c>
      <c r="F7" s="9">
        <f>C7/E7*100</f>
        <v>103.12729263333371</v>
      </c>
    </row>
    <row r="8" spans="1:6" ht="15" customHeight="1" x14ac:dyDescent="0.25">
      <c r="A8" s="13" t="s">
        <v>9</v>
      </c>
      <c r="B8" s="8">
        <f>B9+B10</f>
        <v>4015093.6</v>
      </c>
      <c r="C8" s="8">
        <f>C9+C10</f>
        <v>1753225.02685</v>
      </c>
      <c r="D8" s="8">
        <f t="shared" ref="D8:D41" si="0">C8/B8*100</f>
        <v>43.665856926722704</v>
      </c>
      <c r="E8" s="8">
        <f>E9+E10</f>
        <v>1808333.976</v>
      </c>
      <c r="F8" s="8">
        <f t="shared" ref="F8:F41" si="1">C8/E8*100</f>
        <v>96.952501590889767</v>
      </c>
    </row>
    <row r="9" spans="1:6" ht="15" customHeight="1" x14ac:dyDescent="0.25">
      <c r="A9" s="14" t="s">
        <v>3</v>
      </c>
      <c r="B9" s="7">
        <v>1438447.4</v>
      </c>
      <c r="C9" s="8">
        <v>578379.67145999998</v>
      </c>
      <c r="D9" s="8">
        <f t="shared" si="0"/>
        <v>40.208607659897751</v>
      </c>
      <c r="E9" s="8">
        <v>700900.14899999998</v>
      </c>
      <c r="F9" s="8">
        <f t="shared" si="1"/>
        <v>82.519553218128934</v>
      </c>
    </row>
    <row r="10" spans="1:6" ht="15" customHeight="1" x14ac:dyDescent="0.25">
      <c r="A10" s="14" t="s">
        <v>4</v>
      </c>
      <c r="B10" s="8">
        <v>2576646.2000000002</v>
      </c>
      <c r="C10" s="8">
        <v>1174845.3553900002</v>
      </c>
      <c r="D10" s="8">
        <f t="shared" si="0"/>
        <v>45.59591283390013</v>
      </c>
      <c r="E10" s="8">
        <v>1107433.827</v>
      </c>
      <c r="F10" s="8">
        <f t="shared" si="1"/>
        <v>106.08718342771013</v>
      </c>
    </row>
    <row r="11" spans="1:6" ht="30" customHeight="1" x14ac:dyDescent="0.25">
      <c r="A11" s="13" t="s">
        <v>10</v>
      </c>
      <c r="B11" s="8">
        <f>B12+B13+B14</f>
        <v>892752.3</v>
      </c>
      <c r="C11" s="8">
        <f>C12+C13+C14</f>
        <v>435697.36248999997</v>
      </c>
      <c r="D11" s="8">
        <f t="shared" si="0"/>
        <v>48.803835340441012</v>
      </c>
      <c r="E11" s="8">
        <f>E12+E13+E14</f>
        <v>403221.88999999996</v>
      </c>
      <c r="F11" s="8">
        <f t="shared" si="1"/>
        <v>108.05399540436657</v>
      </c>
    </row>
    <row r="12" spans="1:6" ht="15" customHeight="1" x14ac:dyDescent="0.25">
      <c r="A12" s="15" t="s">
        <v>5</v>
      </c>
      <c r="B12" s="7">
        <v>19320</v>
      </c>
      <c r="C12" s="8">
        <v>10052.674999999999</v>
      </c>
      <c r="D12" s="8">
        <f t="shared" si="0"/>
        <v>52.032479296066249</v>
      </c>
      <c r="E12" s="8">
        <v>7667.5550000000003</v>
      </c>
      <c r="F12" s="8">
        <f t="shared" si="1"/>
        <v>131.10665655479482</v>
      </c>
    </row>
    <row r="13" spans="1:6" ht="15" customHeight="1" x14ac:dyDescent="0.25">
      <c r="A13" s="15" t="s">
        <v>46</v>
      </c>
      <c r="B13" s="7">
        <v>31623</v>
      </c>
      <c r="C13" s="8">
        <v>12548.836300000001</v>
      </c>
      <c r="D13" s="8">
        <f t="shared" si="0"/>
        <v>39.682624355690486</v>
      </c>
      <c r="E13" s="8">
        <v>4637.6369999999997</v>
      </c>
      <c r="F13" s="8">
        <f t="shared" si="1"/>
        <v>270.58685921300014</v>
      </c>
    </row>
    <row r="14" spans="1:6" ht="15" customHeight="1" x14ac:dyDescent="0.25">
      <c r="A14" s="15" t="s">
        <v>6</v>
      </c>
      <c r="B14" s="7">
        <v>841809.3</v>
      </c>
      <c r="C14" s="8">
        <v>413095.85118999996</v>
      </c>
      <c r="D14" s="8">
        <f t="shared" si="0"/>
        <v>49.072379123157695</v>
      </c>
      <c r="E14" s="8">
        <v>390916.69799999997</v>
      </c>
      <c r="F14" s="8">
        <f t="shared" si="1"/>
        <v>105.67362645378735</v>
      </c>
    </row>
    <row r="15" spans="1:6" ht="15" customHeight="1" x14ac:dyDescent="0.25">
      <c r="A15" s="13" t="s">
        <v>11</v>
      </c>
      <c r="B15" s="7">
        <f>B16+B17</f>
        <v>283894.8</v>
      </c>
      <c r="C15" s="7">
        <f>C16+C17</f>
        <v>211582.43966000003</v>
      </c>
      <c r="D15" s="8">
        <f t="shared" si="0"/>
        <v>74.528466058554102</v>
      </c>
      <c r="E15" s="7">
        <f>E16+E17</f>
        <v>149159.68600000002</v>
      </c>
      <c r="F15" s="8">
        <f t="shared" si="1"/>
        <v>141.84961455335861</v>
      </c>
    </row>
    <row r="16" spans="1:6" ht="30" customHeight="1" x14ac:dyDescent="0.25">
      <c r="A16" s="6" t="s">
        <v>12</v>
      </c>
      <c r="B16" s="7">
        <v>283894.8</v>
      </c>
      <c r="C16" s="7">
        <v>211569.34305000002</v>
      </c>
      <c r="D16" s="8">
        <f t="shared" si="0"/>
        <v>74.523852867329737</v>
      </c>
      <c r="E16" s="8">
        <v>149155.90100000001</v>
      </c>
      <c r="F16" s="8">
        <f t="shared" si="1"/>
        <v>141.84443366407609</v>
      </c>
    </row>
    <row r="17" spans="1:6" ht="15" customHeight="1" x14ac:dyDescent="0.25">
      <c r="A17" s="6" t="s">
        <v>41</v>
      </c>
      <c r="B17" s="7">
        <v>0</v>
      </c>
      <c r="C17" s="7">
        <v>13.09661</v>
      </c>
      <c r="D17" s="8" t="s">
        <v>47</v>
      </c>
      <c r="E17" s="8">
        <v>3.7850000000000001</v>
      </c>
      <c r="F17" s="8">
        <f t="shared" si="1"/>
        <v>346.01347424042268</v>
      </c>
    </row>
    <row r="18" spans="1:6" ht="15" customHeight="1" x14ac:dyDescent="0.25">
      <c r="A18" s="13" t="s">
        <v>13</v>
      </c>
      <c r="B18" s="8">
        <f>B19+B20+B21</f>
        <v>664002.4</v>
      </c>
      <c r="C18" s="8">
        <f>C19+C20+C21</f>
        <v>272267.30533</v>
      </c>
      <c r="D18" s="8">
        <f t="shared" si="0"/>
        <v>41.003964041395029</v>
      </c>
      <c r="E18" s="8">
        <f>E19+E20+E21</f>
        <v>247890.12700000001</v>
      </c>
      <c r="F18" s="8">
        <f t="shared" si="1"/>
        <v>109.83386414982151</v>
      </c>
    </row>
    <row r="19" spans="1:6" ht="15" customHeight="1" x14ac:dyDescent="0.25">
      <c r="A19" s="6" t="s">
        <v>14</v>
      </c>
      <c r="B19" s="8">
        <v>459880.2</v>
      </c>
      <c r="C19" s="8">
        <v>206949.94227999999</v>
      </c>
      <c r="D19" s="8">
        <f t="shared" si="0"/>
        <v>45.000837670332402</v>
      </c>
      <c r="E19" s="8">
        <v>189442.924</v>
      </c>
      <c r="F19" s="8">
        <f t="shared" si="1"/>
        <v>109.24131548983058</v>
      </c>
    </row>
    <row r="20" spans="1:6" ht="15" customHeight="1" x14ac:dyDescent="0.25">
      <c r="A20" s="6" t="s">
        <v>15</v>
      </c>
      <c r="B20" s="8">
        <v>203198.2</v>
      </c>
      <c r="C20" s="8">
        <v>64674.737810000006</v>
      </c>
      <c r="D20" s="8">
        <f t="shared" si="0"/>
        <v>31.828400945480816</v>
      </c>
      <c r="E20" s="8">
        <v>58069.203000000001</v>
      </c>
      <c r="F20" s="8">
        <f t="shared" si="1"/>
        <v>111.37528064574953</v>
      </c>
    </row>
    <row r="21" spans="1:6" ht="15" customHeight="1" x14ac:dyDescent="0.25">
      <c r="A21" s="6" t="s">
        <v>16</v>
      </c>
      <c r="B21" s="8">
        <v>924</v>
      </c>
      <c r="C21" s="8">
        <v>642.62523999999996</v>
      </c>
      <c r="D21" s="8">
        <f t="shared" si="0"/>
        <v>69.548186147186144</v>
      </c>
      <c r="E21" s="8">
        <v>378</v>
      </c>
      <c r="F21" s="8">
        <f t="shared" si="1"/>
        <v>170.00667724867725</v>
      </c>
    </row>
    <row r="22" spans="1:6" ht="30" customHeight="1" x14ac:dyDescent="0.25">
      <c r="A22" s="13" t="s">
        <v>17</v>
      </c>
      <c r="B22" s="8">
        <f>B23+B24</f>
        <v>44322.9</v>
      </c>
      <c r="C22" s="8">
        <f>C23+C24</f>
        <v>22042.904420000003</v>
      </c>
      <c r="D22" s="8">
        <f t="shared" si="0"/>
        <v>49.732541011531289</v>
      </c>
      <c r="E22" s="8">
        <f>E23+E24</f>
        <v>19114.39</v>
      </c>
      <c r="F22" s="8">
        <f t="shared" si="1"/>
        <v>115.32099334585098</v>
      </c>
    </row>
    <row r="23" spans="1:6" ht="15" customHeight="1" x14ac:dyDescent="0.25">
      <c r="A23" s="6" t="s">
        <v>18</v>
      </c>
      <c r="B23" s="8">
        <v>43958.9</v>
      </c>
      <c r="C23" s="8">
        <v>22042.904420000003</v>
      </c>
      <c r="D23" s="8">
        <f t="shared" si="0"/>
        <v>50.144349426396026</v>
      </c>
      <c r="E23" s="8">
        <v>19114.21</v>
      </c>
      <c r="F23" s="8">
        <f t="shared" si="1"/>
        <v>115.32207933260126</v>
      </c>
    </row>
    <row r="24" spans="1:6" ht="30" customHeight="1" x14ac:dyDescent="0.25">
      <c r="A24" s="6" t="s">
        <v>19</v>
      </c>
      <c r="B24" s="8">
        <v>364</v>
      </c>
      <c r="C24" s="8">
        <v>0</v>
      </c>
      <c r="D24" s="8">
        <f t="shared" si="0"/>
        <v>0</v>
      </c>
      <c r="E24" s="8">
        <v>0.18</v>
      </c>
      <c r="F24" s="8" t="s">
        <v>47</v>
      </c>
    </row>
    <row r="25" spans="1:6" ht="15" customHeight="1" x14ac:dyDescent="0.25">
      <c r="A25" s="13" t="s">
        <v>20</v>
      </c>
      <c r="B25" s="8">
        <v>21546</v>
      </c>
      <c r="C25" s="8">
        <v>11202.98776</v>
      </c>
      <c r="D25" s="8">
        <f t="shared" si="0"/>
        <v>51.995673257217113</v>
      </c>
      <c r="E25" s="8">
        <v>9885.2690000000002</v>
      </c>
      <c r="F25" s="8">
        <f t="shared" si="1"/>
        <v>113.33012546244315</v>
      </c>
    </row>
    <row r="26" spans="1:6" ht="30" customHeight="1" x14ac:dyDescent="0.25">
      <c r="A26" s="13" t="s">
        <v>39</v>
      </c>
      <c r="B26" s="8">
        <v>0</v>
      </c>
      <c r="C26" s="8">
        <v>0</v>
      </c>
      <c r="D26" s="8" t="s">
        <v>47</v>
      </c>
      <c r="E26" s="8">
        <v>1.165</v>
      </c>
      <c r="F26" s="8" t="s">
        <v>47</v>
      </c>
    </row>
    <row r="27" spans="1:6" ht="30" customHeight="1" x14ac:dyDescent="0.25">
      <c r="A27" s="13" t="s">
        <v>21</v>
      </c>
      <c r="B27" s="8">
        <v>13582.7</v>
      </c>
      <c r="C27" s="8">
        <v>9952.1215399999983</v>
      </c>
      <c r="D27" s="8">
        <f t="shared" si="0"/>
        <v>73.270568738174276</v>
      </c>
      <c r="E27" s="8">
        <v>5769.6597999999994</v>
      </c>
      <c r="F27" s="8">
        <f t="shared" si="1"/>
        <v>172.49061270475599</v>
      </c>
    </row>
    <row r="28" spans="1:6" ht="15" customHeight="1" x14ac:dyDescent="0.25">
      <c r="A28" s="13" t="s">
        <v>22</v>
      </c>
      <c r="B28" s="8">
        <v>7990.8</v>
      </c>
      <c r="C28" s="8">
        <v>4449.7822500000002</v>
      </c>
      <c r="D28" s="8">
        <f t="shared" si="0"/>
        <v>55.686317389998493</v>
      </c>
      <c r="E28" s="8">
        <v>3673.4059999999999</v>
      </c>
      <c r="F28" s="8">
        <f t="shared" si="1"/>
        <v>121.13505150261095</v>
      </c>
    </row>
    <row r="29" spans="1:6" ht="30" customHeight="1" x14ac:dyDescent="0.25">
      <c r="A29" s="16" t="s">
        <v>32</v>
      </c>
      <c r="B29" s="8">
        <v>188.6</v>
      </c>
      <c r="C29" s="8">
        <v>550.72855000000004</v>
      </c>
      <c r="D29" s="8">
        <f t="shared" si="0"/>
        <v>292.00877518557797</v>
      </c>
      <c r="E29" s="8">
        <v>2538.0720000000001</v>
      </c>
      <c r="F29" s="8">
        <f t="shared" si="1"/>
        <v>21.698696884879549</v>
      </c>
    </row>
    <row r="30" spans="1:6" ht="30" customHeight="1" x14ac:dyDescent="0.25">
      <c r="A30" s="17" t="s">
        <v>23</v>
      </c>
      <c r="B30" s="8">
        <v>1258750</v>
      </c>
      <c r="C30" s="8">
        <v>468.48851999999999</v>
      </c>
      <c r="D30" s="8">
        <f t="shared" si="0"/>
        <v>3.7218551737835157E-2</v>
      </c>
      <c r="E30" s="8">
        <v>305.97280000000001</v>
      </c>
      <c r="F30" s="8">
        <f t="shared" si="1"/>
        <v>153.11443370129632</v>
      </c>
    </row>
    <row r="31" spans="1:6" ht="15" customHeight="1" x14ac:dyDescent="0.25">
      <c r="A31" s="13" t="s">
        <v>24</v>
      </c>
      <c r="B31" s="8">
        <v>1300</v>
      </c>
      <c r="C31" s="8">
        <v>2079.2026299999998</v>
      </c>
      <c r="D31" s="8">
        <f t="shared" si="0"/>
        <v>159.93866384615382</v>
      </c>
      <c r="E31" s="8">
        <v>833.24699999999996</v>
      </c>
      <c r="F31" s="8">
        <f t="shared" si="1"/>
        <v>249.53016692529343</v>
      </c>
    </row>
    <row r="32" spans="1:6" ht="15" customHeight="1" x14ac:dyDescent="0.25">
      <c r="A32" s="13" t="s">
        <v>25</v>
      </c>
      <c r="B32" s="8">
        <v>339888.3</v>
      </c>
      <c r="C32" s="8">
        <v>76262.606450000007</v>
      </c>
      <c r="D32" s="8">
        <f t="shared" si="0"/>
        <v>22.437549762672031</v>
      </c>
      <c r="E32" s="8">
        <v>67612.937999999995</v>
      </c>
      <c r="F32" s="8">
        <f t="shared" si="1"/>
        <v>112.79291908598917</v>
      </c>
    </row>
    <row r="33" spans="1:6" ht="15" customHeight="1" x14ac:dyDescent="0.25">
      <c r="A33" s="12" t="s">
        <v>33</v>
      </c>
      <c r="B33" s="8">
        <v>0</v>
      </c>
      <c r="C33" s="8">
        <v>6116.9813400000003</v>
      </c>
      <c r="D33" s="8" t="s">
        <v>47</v>
      </c>
      <c r="E33" s="8">
        <v>2470.4409999999998</v>
      </c>
      <c r="F33" s="8"/>
    </row>
    <row r="34" spans="1:6" ht="15" customHeight="1" x14ac:dyDescent="0.25">
      <c r="A34" s="5" t="s">
        <v>37</v>
      </c>
      <c r="B34" s="9">
        <f>B35+B40</f>
        <v>17102351.699999999</v>
      </c>
      <c r="C34" s="9">
        <f>C35+C40</f>
        <v>9246132.6694900002</v>
      </c>
      <c r="D34" s="9">
        <f t="shared" si="0"/>
        <v>54.063516127375635</v>
      </c>
      <c r="E34" s="9">
        <f>E35+E40</f>
        <v>7556866.8558</v>
      </c>
      <c r="F34" s="9">
        <f t="shared" si="1"/>
        <v>122.35405024230994</v>
      </c>
    </row>
    <row r="35" spans="1:6" ht="30" customHeight="1" x14ac:dyDescent="0.25">
      <c r="A35" s="13" t="s">
        <v>26</v>
      </c>
      <c r="B35" s="8">
        <f>B36+B37+B38+B39</f>
        <v>16986001.899999999</v>
      </c>
      <c r="C35" s="8">
        <f>C36+C37+C38+C39</f>
        <v>9249892.2694899999</v>
      </c>
      <c r="D35" s="8">
        <f t="shared" si="0"/>
        <v>54.455971004512847</v>
      </c>
      <c r="E35" s="8">
        <v>7530248.9557999996</v>
      </c>
      <c r="F35" s="8">
        <f t="shared" si="1"/>
        <v>122.83647358518586</v>
      </c>
    </row>
    <row r="36" spans="1:6" ht="15" customHeight="1" x14ac:dyDescent="0.25">
      <c r="A36" s="18" t="s">
        <v>27</v>
      </c>
      <c r="B36" s="8">
        <v>9311290.0999999996</v>
      </c>
      <c r="C36" s="8">
        <v>4749920.5999999996</v>
      </c>
      <c r="D36" s="8">
        <f t="shared" si="0"/>
        <v>51.012486443742098</v>
      </c>
      <c r="E36" s="29">
        <v>4122776.4</v>
      </c>
      <c r="F36" s="8">
        <f t="shared" si="1"/>
        <v>115.2116956912822</v>
      </c>
    </row>
    <row r="37" spans="1:6" ht="30" customHeight="1" x14ac:dyDescent="0.25">
      <c r="A37" s="14" t="s">
        <v>28</v>
      </c>
      <c r="B37" s="8">
        <v>6634537.7999999998</v>
      </c>
      <c r="C37" s="8">
        <v>3876932.9192599999</v>
      </c>
      <c r="D37" s="8">
        <f t="shared" si="0"/>
        <v>58.435614297954565</v>
      </c>
      <c r="E37" s="29">
        <v>2782746.7083800002</v>
      </c>
      <c r="F37" s="8">
        <f t="shared" si="1"/>
        <v>139.3203667292087</v>
      </c>
    </row>
    <row r="38" spans="1:6" ht="15" customHeight="1" x14ac:dyDescent="0.25">
      <c r="A38" s="18" t="s">
        <v>29</v>
      </c>
      <c r="B38" s="8">
        <v>1009448.3</v>
      </c>
      <c r="C38" s="8">
        <v>578870.57987999998</v>
      </c>
      <c r="D38" s="8">
        <f t="shared" si="0"/>
        <v>57.34524292923173</v>
      </c>
      <c r="E38" s="29">
        <v>558409.99730000005</v>
      </c>
      <c r="F38" s="8">
        <f t="shared" si="1"/>
        <v>103.66407884510127</v>
      </c>
    </row>
    <row r="39" spans="1:6" ht="15" customHeight="1" x14ac:dyDescent="0.25">
      <c r="A39" s="18" t="s">
        <v>30</v>
      </c>
      <c r="B39" s="8">
        <v>30725.7</v>
      </c>
      <c r="C39" s="8">
        <v>44168.17035</v>
      </c>
      <c r="D39" s="8">
        <f t="shared" si="0"/>
        <v>143.74992384225581</v>
      </c>
      <c r="E39" s="29">
        <v>64210.590120000001</v>
      </c>
      <c r="F39" s="8">
        <f t="shared" si="1"/>
        <v>68.786426456222088</v>
      </c>
    </row>
    <row r="40" spans="1:6" ht="15" customHeight="1" x14ac:dyDescent="0.25">
      <c r="A40" s="19" t="s">
        <v>36</v>
      </c>
      <c r="B40" s="8">
        <f>2178.3+113331.5+840</f>
        <v>116349.8</v>
      </c>
      <c r="C40" s="8">
        <v>-3759.6</v>
      </c>
      <c r="D40" s="8">
        <f t="shared" si="0"/>
        <v>-3.2312904706325236</v>
      </c>
      <c r="E40" s="8">
        <v>26617.9</v>
      </c>
      <c r="F40" s="8">
        <f t="shared" si="1"/>
        <v>-14.124329868246555</v>
      </c>
    </row>
    <row r="41" spans="1:6" x14ac:dyDescent="0.25">
      <c r="A41" s="21" t="s">
        <v>31</v>
      </c>
      <c r="B41" s="22">
        <f>B7+B34</f>
        <v>24645664.100000001</v>
      </c>
      <c r="C41" s="22">
        <f>C7+C34</f>
        <v>12052030.607280001</v>
      </c>
      <c r="D41" s="9">
        <f t="shared" si="0"/>
        <v>48.901220751767042</v>
      </c>
      <c r="E41" s="22">
        <f>E7+E34</f>
        <v>10277677.0954</v>
      </c>
      <c r="F41" s="9">
        <f t="shared" si="1"/>
        <v>117.26414923732283</v>
      </c>
    </row>
  </sheetData>
  <mergeCells count="4">
    <mergeCell ref="A4:C4"/>
    <mergeCell ref="A1:F1"/>
    <mergeCell ref="A2:F2"/>
    <mergeCell ref="A3:F3"/>
  </mergeCells>
  <phoneticPr fontId="9" type="noConversion"/>
  <pageMargins left="0.39370078740157483" right="0.39370078740157483" top="0.59055118110236227" bottom="0.59055118110236227" header="0.35433070866141736" footer="0.23622047244094491"/>
  <pageSetup paperSize="9" scale="67" fitToHeight="2" orientation="portrait" r:id="rId1"/>
  <headerFooter alignWithMargins="0">
    <oddFooter xml:space="preserve">&amp;C&amp;"Times New Roman,обычный"&amp;8&amp;P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F45"/>
  <sheetViews>
    <sheetView tabSelected="1" topLeftCell="A29" zoomScaleSheetLayoutView="80" workbookViewId="0">
      <selection activeCell="B49" sqref="B49"/>
    </sheetView>
  </sheetViews>
  <sheetFormatPr defaultColWidth="18.7109375" defaultRowHeight="15.75" x14ac:dyDescent="0.25"/>
  <cols>
    <col min="1" max="1" width="66.42578125" style="3" customWidth="1"/>
    <col min="2" max="2" width="17.7109375" style="4" customWidth="1"/>
    <col min="3" max="3" width="14.7109375" style="4" customWidth="1"/>
    <col min="4" max="4" width="14.7109375" style="1" customWidth="1"/>
    <col min="5" max="5" width="14.5703125" style="1" customWidth="1"/>
    <col min="6" max="6" width="14.7109375" style="1" customWidth="1"/>
    <col min="7" max="7" width="9.140625" style="1" customWidth="1"/>
    <col min="8" max="8" width="18.5703125" style="1" customWidth="1"/>
    <col min="9" max="253" width="9.140625" style="1" customWidth="1"/>
    <col min="254" max="254" width="89" style="1" customWidth="1"/>
    <col min="255" max="16384" width="18.7109375" style="1"/>
  </cols>
  <sheetData>
    <row r="1" spans="1:6" x14ac:dyDescent="0.25">
      <c r="A1" s="24" t="s">
        <v>0</v>
      </c>
      <c r="B1" s="24"/>
      <c r="C1" s="24"/>
      <c r="D1" s="24"/>
      <c r="E1" s="25"/>
      <c r="F1" s="25"/>
    </row>
    <row r="2" spans="1:6" x14ac:dyDescent="0.25">
      <c r="A2" s="26" t="s">
        <v>45</v>
      </c>
      <c r="B2" s="26"/>
      <c r="C2" s="26"/>
      <c r="D2" s="26"/>
      <c r="E2" s="27"/>
      <c r="F2" s="27"/>
    </row>
    <row r="3" spans="1:6" x14ac:dyDescent="0.25">
      <c r="A3" s="28" t="s">
        <v>49</v>
      </c>
      <c r="B3" s="28"/>
      <c r="C3" s="28"/>
      <c r="D3" s="28"/>
      <c r="E3" s="27"/>
      <c r="F3" s="27"/>
    </row>
    <row r="4" spans="1:6" s="2" customFormat="1" ht="15.75" hidden="1" customHeight="1" x14ac:dyDescent="0.25">
      <c r="A4" s="23" t="s">
        <v>1</v>
      </c>
      <c r="B4" s="23"/>
      <c r="C4" s="23"/>
    </row>
    <row r="5" spans="1:6" x14ac:dyDescent="0.25">
      <c r="A5" s="3" t="s">
        <v>7</v>
      </c>
      <c r="D5" s="4"/>
      <c r="F5" s="4" t="s">
        <v>35</v>
      </c>
    </row>
    <row r="6" spans="1:6" ht="128.25" customHeight="1" x14ac:dyDescent="0.25">
      <c r="A6" s="10" t="s">
        <v>8</v>
      </c>
      <c r="B6" s="11" t="s">
        <v>54</v>
      </c>
      <c r="C6" s="11" t="s">
        <v>51</v>
      </c>
      <c r="D6" s="11" t="s">
        <v>52</v>
      </c>
      <c r="E6" s="11" t="s">
        <v>53</v>
      </c>
      <c r="F6" s="11" t="s">
        <v>38</v>
      </c>
    </row>
    <row r="7" spans="1:6" ht="15" customHeight="1" x14ac:dyDescent="0.25">
      <c r="A7" s="20" t="s">
        <v>2</v>
      </c>
      <c r="B7" s="9">
        <f>B8+B11+B15+B20+B26+B29+B30+B31+B32+B33+B34+B35+B36+B37</f>
        <v>9809509.9541900009</v>
      </c>
      <c r="C7" s="9">
        <f>C8+C11+C15+C20+C26+C29+C30+C31+C32+C33+C34+C35+C36+C37</f>
        <v>3892190.80639</v>
      </c>
      <c r="D7" s="9">
        <f>C7/B7*100</f>
        <v>39.677729311314913</v>
      </c>
      <c r="E7" s="9">
        <f>E8+E11+E15+E20+E26+E29+E30+E31+E32+E33+E34+E35+E36+E37</f>
        <v>3728017.6290399996</v>
      </c>
      <c r="F7" s="9">
        <f>C7/E7*100</f>
        <v>104.40376612146753</v>
      </c>
    </row>
    <row r="8" spans="1:6" ht="15" customHeight="1" x14ac:dyDescent="0.25">
      <c r="A8" s="13" t="s">
        <v>9</v>
      </c>
      <c r="B8" s="8">
        <f>B9+B10</f>
        <v>5058605.71</v>
      </c>
      <c r="C8" s="8">
        <f>C9+C10</f>
        <v>2245754.9700799999</v>
      </c>
      <c r="D8" s="8">
        <f t="shared" ref="D8:D45" si="0">C8/B8*100</f>
        <v>44.394742322781269</v>
      </c>
      <c r="E8" s="8">
        <f>E9+E10</f>
        <v>2274241.3429999999</v>
      </c>
      <c r="F8" s="8">
        <f t="shared" ref="F8:F45" si="1">C8/E8*100</f>
        <v>98.747434039589535</v>
      </c>
    </row>
    <row r="9" spans="1:6" ht="15" customHeight="1" x14ac:dyDescent="0.25">
      <c r="A9" s="14" t="s">
        <v>3</v>
      </c>
      <c r="B9" s="7">
        <v>1438447.4</v>
      </c>
      <c r="C9" s="7">
        <v>578379.67145999998</v>
      </c>
      <c r="D9" s="8">
        <f t="shared" si="0"/>
        <v>40.208607659897751</v>
      </c>
      <c r="E9" s="8">
        <v>700900.14899999998</v>
      </c>
      <c r="F9" s="8">
        <f t="shared" si="1"/>
        <v>82.519553218128934</v>
      </c>
    </row>
    <row r="10" spans="1:6" ht="15" customHeight="1" x14ac:dyDescent="0.25">
      <c r="A10" s="14" t="s">
        <v>4</v>
      </c>
      <c r="B10" s="8">
        <v>3620158.31</v>
      </c>
      <c r="C10" s="8">
        <v>1667375.2986199998</v>
      </c>
      <c r="D10" s="8">
        <f t="shared" si="0"/>
        <v>46.058076908244374</v>
      </c>
      <c r="E10" s="8">
        <v>1573341.1939999999</v>
      </c>
      <c r="F10" s="8">
        <f t="shared" si="1"/>
        <v>105.97671407693403</v>
      </c>
    </row>
    <row r="11" spans="1:6" ht="30" customHeight="1" x14ac:dyDescent="0.25">
      <c r="A11" s="13" t="s">
        <v>10</v>
      </c>
      <c r="B11" s="8">
        <f>B12+B13+B14</f>
        <v>1004697.49329</v>
      </c>
      <c r="C11" s="8">
        <f>C12+C13+C14</f>
        <v>491649.57652000006</v>
      </c>
      <c r="D11" s="8">
        <f t="shared" si="0"/>
        <v>48.935085416609901</v>
      </c>
      <c r="E11" s="8">
        <f>E12+E13+E14</f>
        <v>454324.63399999996</v>
      </c>
      <c r="F11" s="8">
        <f t="shared" si="1"/>
        <v>108.21547847656443</v>
      </c>
    </row>
    <row r="12" spans="1:6" ht="15" customHeight="1" x14ac:dyDescent="0.25">
      <c r="A12" s="15" t="s">
        <v>5</v>
      </c>
      <c r="B12" s="7">
        <v>37730</v>
      </c>
      <c r="C12" s="7">
        <v>20105.349999999999</v>
      </c>
      <c r="D12" s="8">
        <f t="shared" si="0"/>
        <v>53.287437052743172</v>
      </c>
      <c r="E12" s="8">
        <v>15335.11</v>
      </c>
      <c r="F12" s="8">
        <f t="shared" si="1"/>
        <v>131.10665655479482</v>
      </c>
    </row>
    <row r="13" spans="1:6" ht="15" customHeight="1" x14ac:dyDescent="0.25">
      <c r="A13" s="15" t="s">
        <v>46</v>
      </c>
      <c r="B13" s="7">
        <v>31623</v>
      </c>
      <c r="C13" s="7">
        <v>12548.836300000001</v>
      </c>
      <c r="D13" s="8">
        <f t="shared" si="0"/>
        <v>39.682624355690486</v>
      </c>
      <c r="E13" s="8">
        <v>4637.6369999999997</v>
      </c>
      <c r="F13" s="8">
        <f t="shared" si="1"/>
        <v>270.58685921300014</v>
      </c>
    </row>
    <row r="14" spans="1:6" ht="15" customHeight="1" x14ac:dyDescent="0.25">
      <c r="A14" s="15" t="s">
        <v>6</v>
      </c>
      <c r="B14" s="7">
        <v>935344.49329000001</v>
      </c>
      <c r="C14" s="7">
        <v>458995.39022000006</v>
      </c>
      <c r="D14" s="8">
        <f t="shared" si="0"/>
        <v>49.072335755729981</v>
      </c>
      <c r="E14" s="8">
        <v>434351.88699999999</v>
      </c>
      <c r="F14" s="8">
        <f t="shared" si="1"/>
        <v>105.67362637473705</v>
      </c>
    </row>
    <row r="15" spans="1:6" ht="15" customHeight="1" x14ac:dyDescent="0.25">
      <c r="A15" s="13" t="s">
        <v>11</v>
      </c>
      <c r="B15" s="7">
        <f>B16+B17+B18+B19</f>
        <v>396355.3</v>
      </c>
      <c r="C15" s="7">
        <f>C16+C17+C18+C19</f>
        <v>264647.59138000006</v>
      </c>
      <c r="D15" s="8">
        <f t="shared" si="0"/>
        <v>66.770292053619585</v>
      </c>
      <c r="E15" s="7">
        <f>E16+E17+E18+E19</f>
        <v>202098.024</v>
      </c>
      <c r="F15" s="8">
        <f t="shared" si="1"/>
        <v>130.95011328759952</v>
      </c>
    </row>
    <row r="16" spans="1:6" ht="30" customHeight="1" x14ac:dyDescent="0.25">
      <c r="A16" s="6" t="s">
        <v>12</v>
      </c>
      <c r="B16" s="7">
        <v>283894.8</v>
      </c>
      <c r="C16" s="7">
        <v>211569.34305000002</v>
      </c>
      <c r="D16" s="8">
        <f t="shared" si="0"/>
        <v>74.523852867329737</v>
      </c>
      <c r="E16" s="8">
        <v>149155.90100000001</v>
      </c>
      <c r="F16" s="8">
        <f t="shared" si="1"/>
        <v>141.84443366407609</v>
      </c>
    </row>
    <row r="17" spans="1:6" ht="15" customHeight="1" x14ac:dyDescent="0.25">
      <c r="A17" s="6" t="s">
        <v>40</v>
      </c>
      <c r="B17" s="7">
        <v>80090.7</v>
      </c>
      <c r="C17" s="7">
        <v>35160.637759999998</v>
      </c>
      <c r="D17" s="8">
        <f t="shared" si="0"/>
        <v>43.901024413571108</v>
      </c>
      <c r="E17" s="8">
        <v>35238.072</v>
      </c>
      <c r="F17" s="8">
        <f t="shared" si="1"/>
        <v>99.780254038870225</v>
      </c>
    </row>
    <row r="18" spans="1:6" ht="15" customHeight="1" x14ac:dyDescent="0.25">
      <c r="A18" s="6" t="s">
        <v>41</v>
      </c>
      <c r="B18" s="7">
        <v>32049.8</v>
      </c>
      <c r="C18" s="7">
        <v>17557.732359999998</v>
      </c>
      <c r="D18" s="8">
        <f t="shared" si="0"/>
        <v>54.782658113311157</v>
      </c>
      <c r="E18" s="8">
        <v>17526.384999999998</v>
      </c>
      <c r="F18" s="8">
        <f t="shared" si="1"/>
        <v>100.17885810450929</v>
      </c>
    </row>
    <row r="19" spans="1:6" ht="30" customHeight="1" x14ac:dyDescent="0.25">
      <c r="A19" s="6" t="s">
        <v>42</v>
      </c>
      <c r="B19" s="7">
        <v>320</v>
      </c>
      <c r="C19" s="7">
        <v>359.87821000000002</v>
      </c>
      <c r="D19" s="8">
        <f t="shared" si="0"/>
        <v>112.46194062500001</v>
      </c>
      <c r="E19" s="8">
        <v>177.666</v>
      </c>
      <c r="F19" s="8">
        <f t="shared" si="1"/>
        <v>202.55885200319705</v>
      </c>
    </row>
    <row r="20" spans="1:6" ht="15" customHeight="1" x14ac:dyDescent="0.25">
      <c r="A20" s="13" t="s">
        <v>13</v>
      </c>
      <c r="B20" s="8">
        <f>B21+B22+B23+B24+B25</f>
        <v>1335075.9581599999</v>
      </c>
      <c r="C20" s="8">
        <f>C21+C22+C23+C24+C25</f>
        <v>576425.97271999996</v>
      </c>
      <c r="D20" s="8">
        <f t="shared" si="0"/>
        <v>43.175518905638114</v>
      </c>
      <c r="E20" s="8">
        <f>E21+E22+E23+E24+E25</f>
        <v>519519.00599999994</v>
      </c>
      <c r="F20" s="8">
        <f t="shared" si="1"/>
        <v>110.95377956586252</v>
      </c>
    </row>
    <row r="21" spans="1:6" ht="15" customHeight="1" x14ac:dyDescent="0.25">
      <c r="A21" s="6" t="s">
        <v>43</v>
      </c>
      <c r="B21" s="8">
        <v>37492.5</v>
      </c>
      <c r="C21" s="8">
        <v>14685.1615</v>
      </c>
      <c r="D21" s="8">
        <f t="shared" si="0"/>
        <v>39.168264319530572</v>
      </c>
      <c r="E21" s="8">
        <v>7167.6750000000002</v>
      </c>
      <c r="F21" s="8"/>
    </row>
    <row r="22" spans="1:6" ht="15" customHeight="1" x14ac:dyDescent="0.25">
      <c r="A22" s="6" t="s">
        <v>14</v>
      </c>
      <c r="B22" s="8">
        <v>902043.35815999995</v>
      </c>
      <c r="C22" s="8">
        <v>413899.88530999998</v>
      </c>
      <c r="D22" s="8">
        <f t="shared" si="0"/>
        <v>45.884699617353036</v>
      </c>
      <c r="E22" s="8">
        <v>378885.85</v>
      </c>
      <c r="F22" s="8">
        <f t="shared" si="1"/>
        <v>109.2413151111344</v>
      </c>
    </row>
    <row r="23" spans="1:6" ht="15" customHeight="1" x14ac:dyDescent="0.25">
      <c r="A23" s="6" t="s">
        <v>15</v>
      </c>
      <c r="B23" s="8">
        <v>203198.2</v>
      </c>
      <c r="C23" s="8">
        <v>64674.737810000006</v>
      </c>
      <c r="D23" s="8">
        <f t="shared" si="0"/>
        <v>31.828400945480816</v>
      </c>
      <c r="E23" s="8">
        <v>58069.203000000001</v>
      </c>
      <c r="F23" s="8">
        <f t="shared" si="1"/>
        <v>111.37528064574953</v>
      </c>
    </row>
    <row r="24" spans="1:6" ht="15" customHeight="1" x14ac:dyDescent="0.25">
      <c r="A24" s="6" t="s">
        <v>16</v>
      </c>
      <c r="B24" s="8">
        <v>924</v>
      </c>
      <c r="C24" s="8">
        <v>642.62523999999996</v>
      </c>
      <c r="D24" s="8">
        <f t="shared" si="0"/>
        <v>69.548186147186144</v>
      </c>
      <c r="E24" s="8">
        <v>378</v>
      </c>
      <c r="F24" s="8">
        <f t="shared" si="1"/>
        <v>170.00667724867725</v>
      </c>
    </row>
    <row r="25" spans="1:6" ht="15" customHeight="1" x14ac:dyDescent="0.25">
      <c r="A25" s="6" t="s">
        <v>44</v>
      </c>
      <c r="B25" s="8">
        <v>191417.9</v>
      </c>
      <c r="C25" s="8">
        <v>82523.562860000005</v>
      </c>
      <c r="D25" s="8">
        <f t="shared" si="0"/>
        <v>43.111727200016304</v>
      </c>
      <c r="E25" s="8">
        <v>75018.278000000006</v>
      </c>
      <c r="F25" s="8">
        <f t="shared" si="1"/>
        <v>110.00460829026227</v>
      </c>
    </row>
    <row r="26" spans="1:6" ht="30" customHeight="1" x14ac:dyDescent="0.25">
      <c r="A26" s="13" t="s">
        <v>17</v>
      </c>
      <c r="B26" s="8">
        <f>B27+B28</f>
        <v>44322.9</v>
      </c>
      <c r="C26" s="8">
        <f>C27+C28</f>
        <v>22042.904420000003</v>
      </c>
      <c r="D26" s="8">
        <f t="shared" si="0"/>
        <v>49.732541011531289</v>
      </c>
      <c r="E26" s="8">
        <f>E27+E28</f>
        <v>19114.390039999998</v>
      </c>
      <c r="F26" s="8">
        <f t="shared" si="1"/>
        <v>115.32099310452286</v>
      </c>
    </row>
    <row r="27" spans="1:6" ht="15" customHeight="1" x14ac:dyDescent="0.25">
      <c r="A27" s="6" t="s">
        <v>18</v>
      </c>
      <c r="B27" s="8">
        <v>43958.9</v>
      </c>
      <c r="C27" s="8">
        <v>22042.904420000003</v>
      </c>
      <c r="D27" s="8">
        <f t="shared" si="0"/>
        <v>50.144349426396026</v>
      </c>
      <c r="E27" s="8">
        <v>19114.210039999998</v>
      </c>
      <c r="F27" s="8">
        <f t="shared" si="1"/>
        <v>115.32207909126862</v>
      </c>
    </row>
    <row r="28" spans="1:6" ht="30" customHeight="1" x14ac:dyDescent="0.25">
      <c r="A28" s="6" t="s">
        <v>19</v>
      </c>
      <c r="B28" s="8">
        <v>364</v>
      </c>
      <c r="C28" s="8">
        <v>0</v>
      </c>
      <c r="D28" s="8">
        <f t="shared" si="0"/>
        <v>0</v>
      </c>
      <c r="E28" s="8">
        <v>0.18</v>
      </c>
      <c r="F28" s="8" t="s">
        <v>47</v>
      </c>
    </row>
    <row r="29" spans="1:6" ht="15" customHeight="1" x14ac:dyDescent="0.25">
      <c r="A29" s="13" t="s">
        <v>20</v>
      </c>
      <c r="B29" s="8">
        <v>85894.937000000005</v>
      </c>
      <c r="C29" s="8">
        <v>54272.484039999996</v>
      </c>
      <c r="D29" s="8">
        <f t="shared" si="0"/>
        <v>63.18473001499494</v>
      </c>
      <c r="E29" s="8">
        <v>35832.673999999999</v>
      </c>
      <c r="F29" s="8">
        <f t="shared" si="1"/>
        <v>151.46088187557532</v>
      </c>
    </row>
    <row r="30" spans="1:6" ht="30" customHeight="1" x14ac:dyDescent="0.25">
      <c r="A30" s="13" t="s">
        <v>39</v>
      </c>
      <c r="B30" s="8">
        <v>0</v>
      </c>
      <c r="C30" s="8">
        <v>0.20505999999999999</v>
      </c>
      <c r="D30" s="8" t="s">
        <v>48</v>
      </c>
      <c r="E30" s="8">
        <v>3.6549999999999998</v>
      </c>
      <c r="F30" s="8" t="s">
        <v>48</v>
      </c>
    </row>
    <row r="31" spans="1:6" ht="45" customHeight="1" x14ac:dyDescent="0.25">
      <c r="A31" s="13" t="s">
        <v>21</v>
      </c>
      <c r="B31" s="8">
        <v>127579.05574</v>
      </c>
      <c r="C31" s="8">
        <v>60041.638020000006</v>
      </c>
      <c r="D31" s="8">
        <f t="shared" si="0"/>
        <v>47.062300055239461</v>
      </c>
      <c r="E31" s="8">
        <v>62268.012999999999</v>
      </c>
      <c r="F31" s="8">
        <f t="shared" si="1"/>
        <v>96.424528625957606</v>
      </c>
    </row>
    <row r="32" spans="1:6" ht="15" customHeight="1" x14ac:dyDescent="0.25">
      <c r="A32" s="13" t="s">
        <v>22</v>
      </c>
      <c r="B32" s="8">
        <v>12138.1</v>
      </c>
      <c r="C32" s="8">
        <v>5580.1754900000005</v>
      </c>
      <c r="D32" s="8">
        <f t="shared" si="0"/>
        <v>45.97239675072705</v>
      </c>
      <c r="E32" s="8">
        <v>5841.5659999999998</v>
      </c>
      <c r="F32" s="8">
        <f t="shared" si="1"/>
        <v>95.525334987227751</v>
      </c>
    </row>
    <row r="33" spans="1:6" ht="30" customHeight="1" x14ac:dyDescent="0.25">
      <c r="A33" s="16" t="s">
        <v>32</v>
      </c>
      <c r="B33" s="8">
        <v>91645.4</v>
      </c>
      <c r="C33" s="8">
        <v>50636.902759999997</v>
      </c>
      <c r="D33" s="8">
        <f t="shared" si="0"/>
        <v>55.253076270058287</v>
      </c>
      <c r="E33" s="8">
        <v>52938.064000000006</v>
      </c>
      <c r="F33" s="8">
        <f t="shared" si="1"/>
        <v>95.653106543526022</v>
      </c>
    </row>
    <row r="34" spans="1:6" ht="30" customHeight="1" x14ac:dyDescent="0.25">
      <c r="A34" s="17" t="s">
        <v>23</v>
      </c>
      <c r="B34" s="8">
        <v>1280880.8999999999</v>
      </c>
      <c r="C34" s="8">
        <v>16310.255640000001</v>
      </c>
      <c r="D34" s="8">
        <f t="shared" si="0"/>
        <v>1.2733623898990143</v>
      </c>
      <c r="E34" s="8">
        <v>12563.287</v>
      </c>
      <c r="F34" s="8">
        <f t="shared" si="1"/>
        <v>129.82474761581108</v>
      </c>
    </row>
    <row r="35" spans="1:6" ht="15" customHeight="1" x14ac:dyDescent="0.25">
      <c r="A35" s="13" t="s">
        <v>24</v>
      </c>
      <c r="B35" s="8">
        <v>1527.9</v>
      </c>
      <c r="C35" s="8">
        <v>2144.36663</v>
      </c>
      <c r="D35" s="8">
        <f t="shared" si="0"/>
        <v>140.3473152693239</v>
      </c>
      <c r="E35" s="8">
        <v>875.05600000000004</v>
      </c>
      <c r="F35" s="8">
        <f t="shared" si="1"/>
        <v>245.05478849353639</v>
      </c>
    </row>
    <row r="36" spans="1:6" ht="15" customHeight="1" x14ac:dyDescent="0.25">
      <c r="A36" s="13" t="s">
        <v>25</v>
      </c>
      <c r="B36" s="8">
        <v>370126.3</v>
      </c>
      <c r="C36" s="8">
        <v>92359.471930000014</v>
      </c>
      <c r="D36" s="8">
        <f t="shared" si="0"/>
        <v>24.953501529072646</v>
      </c>
      <c r="E36" s="8">
        <v>82279.248999999996</v>
      </c>
      <c r="F36" s="8">
        <f t="shared" si="1"/>
        <v>112.25123351575562</v>
      </c>
    </row>
    <row r="37" spans="1:6" ht="15" customHeight="1" x14ac:dyDescent="0.25">
      <c r="A37" s="12" t="s">
        <v>33</v>
      </c>
      <c r="B37" s="8">
        <v>660</v>
      </c>
      <c r="C37" s="8">
        <v>10324.2917</v>
      </c>
      <c r="D37" s="8">
        <f t="shared" si="0"/>
        <v>1564.2866212121212</v>
      </c>
      <c r="E37" s="8">
        <v>6118.6679999999997</v>
      </c>
      <c r="F37" s="8">
        <f t="shared" si="1"/>
        <v>168.73430132179095</v>
      </c>
    </row>
    <row r="38" spans="1:6" ht="15" customHeight="1" x14ac:dyDescent="0.25">
      <c r="A38" s="5" t="s">
        <v>37</v>
      </c>
      <c r="B38" s="9">
        <f>B39+B44</f>
        <v>17482905.879780002</v>
      </c>
      <c r="C38" s="9">
        <f>C39+C44</f>
        <v>9244645.042489998</v>
      </c>
      <c r="D38" s="9">
        <f t="shared" si="0"/>
        <v>52.878194883963594</v>
      </c>
      <c r="E38" s="9">
        <f>E39+E44</f>
        <v>7546190.1083499994</v>
      </c>
      <c r="F38" s="9">
        <f t="shared" si="1"/>
        <v>122.50744958387183</v>
      </c>
    </row>
    <row r="39" spans="1:6" ht="30" customHeight="1" x14ac:dyDescent="0.25">
      <c r="A39" s="13" t="s">
        <v>26</v>
      </c>
      <c r="B39" s="8">
        <v>17362704.579780001</v>
      </c>
      <c r="C39" s="8">
        <f>C40+C41+C42+C43</f>
        <v>9247713.9424899984</v>
      </c>
      <c r="D39" s="8">
        <f t="shared" si="0"/>
        <v>53.261943725400727</v>
      </c>
      <c r="E39" s="8">
        <f>E40+E41+E42+E43</f>
        <v>7528143.6926399991</v>
      </c>
      <c r="F39" s="8">
        <f t="shared" si="1"/>
        <v>122.84188931636841</v>
      </c>
    </row>
    <row r="40" spans="1:6" ht="15" customHeight="1" x14ac:dyDescent="0.25">
      <c r="A40" s="18" t="s">
        <v>27</v>
      </c>
      <c r="B40" s="8">
        <v>9405567.0999999996</v>
      </c>
      <c r="C40" s="8">
        <v>4749920.5999999996</v>
      </c>
      <c r="D40" s="8">
        <f t="shared" si="0"/>
        <v>50.501161168687005</v>
      </c>
      <c r="E40" s="29">
        <v>4122776.4</v>
      </c>
      <c r="F40" s="8">
        <f t="shared" si="1"/>
        <v>115.2116956912822</v>
      </c>
    </row>
    <row r="41" spans="1:6" ht="30" customHeight="1" x14ac:dyDescent="0.25">
      <c r="A41" s="14" t="s">
        <v>28</v>
      </c>
      <c r="B41" s="8">
        <v>6595225.7000000002</v>
      </c>
      <c r="C41" s="8">
        <v>3874754.5922599998</v>
      </c>
      <c r="D41" s="8">
        <f t="shared" si="0"/>
        <v>58.750902069356016</v>
      </c>
      <c r="E41" s="29">
        <v>2782746.7052199999</v>
      </c>
      <c r="F41" s="8">
        <f t="shared" si="1"/>
        <v>139.24208714330928</v>
      </c>
    </row>
    <row r="42" spans="1:6" ht="15" customHeight="1" x14ac:dyDescent="0.25">
      <c r="A42" s="18" t="s">
        <v>29</v>
      </c>
      <c r="B42" s="8">
        <v>1032146.89</v>
      </c>
      <c r="C42" s="8">
        <v>578870.57987999998</v>
      </c>
      <c r="D42" s="8">
        <f t="shared" si="0"/>
        <v>56.084127703954998</v>
      </c>
      <c r="E42" s="29">
        <v>558409.99730000005</v>
      </c>
      <c r="F42" s="8">
        <f t="shared" si="1"/>
        <v>103.66407884510127</v>
      </c>
    </row>
    <row r="43" spans="1:6" ht="15" customHeight="1" x14ac:dyDescent="0.25">
      <c r="A43" s="18" t="s">
        <v>30</v>
      </c>
      <c r="B43" s="8">
        <v>327586.56345999998</v>
      </c>
      <c r="C43" s="8">
        <v>44168.17035</v>
      </c>
      <c r="D43" s="8">
        <f t="shared" si="0"/>
        <v>13.482900483918403</v>
      </c>
      <c r="E43" s="29">
        <v>64210.590120000001</v>
      </c>
      <c r="F43" s="8">
        <f t="shared" si="1"/>
        <v>68.786426456222088</v>
      </c>
    </row>
    <row r="44" spans="1:6" ht="15" customHeight="1" x14ac:dyDescent="0.25">
      <c r="A44" s="19" t="s">
        <v>36</v>
      </c>
      <c r="B44" s="8">
        <v>120201.3</v>
      </c>
      <c r="C44" s="8">
        <v>-3068.9</v>
      </c>
      <c r="D44" s="8">
        <f t="shared" si="0"/>
        <v>-2.5531337847427609</v>
      </c>
      <c r="E44" s="8">
        <v>18046.415710000321</v>
      </c>
      <c r="F44" s="8">
        <f>C44/E44*100</f>
        <v>-17.005592962703314</v>
      </c>
    </row>
    <row r="45" spans="1:6" x14ac:dyDescent="0.25">
      <c r="A45" s="21" t="s">
        <v>31</v>
      </c>
      <c r="B45" s="22">
        <f>B7+B38</f>
        <v>27292415.833970003</v>
      </c>
      <c r="C45" s="22">
        <f>C7+C38</f>
        <v>13136835.848879999</v>
      </c>
      <c r="D45" s="9">
        <f t="shared" si="0"/>
        <v>48.133649761150849</v>
      </c>
      <c r="E45" s="22">
        <f>E7+E38</f>
        <v>11274207.737389999</v>
      </c>
      <c r="F45" s="9">
        <f t="shared" si="1"/>
        <v>116.52114414490293</v>
      </c>
    </row>
  </sheetData>
  <mergeCells count="4">
    <mergeCell ref="A1:F1"/>
    <mergeCell ref="A2:F2"/>
    <mergeCell ref="A3:F3"/>
    <mergeCell ref="A4:C4"/>
  </mergeCells>
  <phoneticPr fontId="9" type="noConversion"/>
  <pageMargins left="0.39370078740157483" right="0.39370078740157483" top="0.59055118110236227" bottom="0.59055118110236227" header="0.35433070866141736" footer="0.23622047244094491"/>
  <pageSetup paperSize="9" scale="66" fitToHeight="2" orientation="portrait" r:id="rId1"/>
  <headerFooter alignWithMargins="0">
    <oddFooter xml:space="preserve">&amp;C&amp;"Times New Roman,обычный"&amp;8&amp;P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Республиканский</vt:lpstr>
      <vt:lpstr>Консолидированный</vt:lpstr>
      <vt:lpstr>Консолидированный!Заголовки_для_печати</vt:lpstr>
      <vt:lpstr>Республиканский!Заголовки_для_печати</vt:lpstr>
      <vt:lpstr>Консолидированный!Область_печати</vt:lpstr>
      <vt:lpstr>Республиканский!Область_печати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2018-07-26T07:30:13Z</dcterms:modified>
</cp:coreProperties>
</file>