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38" yWindow="100" windowWidth="14801" windowHeight="8014"/>
  </bookViews>
  <sheets>
    <sheet name="Республиканский" sheetId="4" r:id="rId1"/>
    <sheet name="Консолидированный" sheetId="11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Консолидированный!$A$1:$G$86</definedName>
    <definedName name="_xlnm.Print_Area" localSheetId="0">Республиканский!$A$1:$G$83</definedName>
  </definedNames>
  <calcPr calcId="144525"/>
</workbook>
</file>

<file path=xl/calcChain.xml><?xml version="1.0" encoding="utf-8"?>
<calcChain xmlns="http://schemas.openxmlformats.org/spreadsheetml/2006/main">
  <c r="C7" i="11" l="1"/>
  <c r="C7" i="4"/>
  <c r="E7" i="4" s="1"/>
  <c r="E64" i="11"/>
  <c r="F78" i="4" l="1"/>
  <c r="E61" i="4" l="1"/>
  <c r="C26" i="4" l="1"/>
  <c r="C44" i="4"/>
  <c r="C63" i="4"/>
  <c r="D63" i="4"/>
  <c r="G82" i="11" l="1"/>
  <c r="G80" i="11"/>
  <c r="G79" i="11"/>
  <c r="G78" i="11"/>
  <c r="G76" i="11"/>
  <c r="G75" i="11"/>
  <c r="G73" i="11"/>
  <c r="G71" i="11"/>
  <c r="G70" i="11"/>
  <c r="G69" i="11"/>
  <c r="G68" i="11"/>
  <c r="G67" i="11"/>
  <c r="G65" i="11"/>
  <c r="G62" i="11"/>
  <c r="G61" i="11"/>
  <c r="G60" i="11"/>
  <c r="G59" i="11"/>
  <c r="G57" i="11"/>
  <c r="G56" i="11"/>
  <c r="G55" i="11"/>
  <c r="G53" i="11"/>
  <c r="G52" i="11"/>
  <c r="G50" i="11"/>
  <c r="G49" i="11"/>
  <c r="G48" i="11"/>
  <c r="G47" i="11"/>
  <c r="G46" i="11"/>
  <c r="G44" i="11"/>
  <c r="G43" i="11"/>
  <c r="G41" i="11"/>
  <c r="G40" i="11"/>
  <c r="G39" i="11"/>
  <c r="G38" i="11"/>
  <c r="G36" i="11"/>
  <c r="G35" i="11"/>
  <c r="G34" i="11"/>
  <c r="G33" i="11"/>
  <c r="G32" i="11"/>
  <c r="G31" i="11"/>
  <c r="G30" i="11"/>
  <c r="G28" i="11"/>
  <c r="G26" i="11"/>
  <c r="G25" i="11"/>
  <c r="G24" i="11"/>
  <c r="G23" i="11"/>
  <c r="G22" i="11"/>
  <c r="G19" i="11"/>
  <c r="G17" i="11"/>
  <c r="G16" i="11"/>
  <c r="G15" i="11"/>
  <c r="G14" i="11"/>
  <c r="G13" i="11"/>
  <c r="G12" i="11"/>
  <c r="G11" i="11"/>
  <c r="G10" i="11"/>
  <c r="G9" i="11"/>
  <c r="E86" i="11"/>
  <c r="E85" i="11"/>
  <c r="E82" i="11"/>
  <c r="E80" i="11"/>
  <c r="E79" i="11"/>
  <c r="E78" i="11"/>
  <c r="E76" i="11"/>
  <c r="E75" i="11"/>
  <c r="E74" i="11"/>
  <c r="E73" i="11"/>
  <c r="E71" i="11"/>
  <c r="E70" i="11"/>
  <c r="E69" i="11"/>
  <c r="E68" i="11"/>
  <c r="E67" i="11"/>
  <c r="E65" i="11"/>
  <c r="E63" i="11"/>
  <c r="E61" i="11"/>
  <c r="E60" i="11"/>
  <c r="E59" i="11"/>
  <c r="E57" i="11"/>
  <c r="E56" i="11"/>
  <c r="E55" i="11"/>
  <c r="E53" i="11"/>
  <c r="E52" i="11"/>
  <c r="E51" i="11"/>
  <c r="E50" i="11"/>
  <c r="E49" i="11"/>
  <c r="E48" i="11"/>
  <c r="E47" i="11"/>
  <c r="E46" i="11"/>
  <c r="E44" i="11"/>
  <c r="E43" i="11"/>
  <c r="E41" i="11"/>
  <c r="E40" i="11"/>
  <c r="E39" i="11"/>
  <c r="E38" i="11"/>
  <c r="E36" i="11"/>
  <c r="E35" i="11"/>
  <c r="E34" i="11"/>
  <c r="E33" i="11"/>
  <c r="E32" i="11"/>
  <c r="E31" i="11"/>
  <c r="E30" i="11"/>
  <c r="E29" i="11"/>
  <c r="E28" i="11"/>
  <c r="E26" i="11"/>
  <c r="E25" i="11"/>
  <c r="E24" i="11"/>
  <c r="E23" i="11"/>
  <c r="E20" i="11"/>
  <c r="E19" i="11"/>
  <c r="E17" i="11"/>
  <c r="E16" i="11"/>
  <c r="E15" i="11"/>
  <c r="E14" i="11"/>
  <c r="E13" i="11"/>
  <c r="E12" i="11"/>
  <c r="E11" i="11"/>
  <c r="E10" i="11"/>
  <c r="E9" i="11"/>
  <c r="F58" i="11"/>
  <c r="F83" i="11"/>
  <c r="F81" i="11"/>
  <c r="F77" i="11"/>
  <c r="F72" i="11"/>
  <c r="G72" i="11" s="1"/>
  <c r="F66" i="11"/>
  <c r="F54" i="11"/>
  <c r="F45" i="11"/>
  <c r="F42" i="11"/>
  <c r="F37" i="11"/>
  <c r="F27" i="11"/>
  <c r="F21" i="11"/>
  <c r="D21" i="11"/>
  <c r="C21" i="11"/>
  <c r="F18" i="11"/>
  <c r="F8" i="11"/>
  <c r="D83" i="11"/>
  <c r="D81" i="11"/>
  <c r="D77" i="11"/>
  <c r="D72" i="11"/>
  <c r="D66" i="11"/>
  <c r="D58" i="11"/>
  <c r="D54" i="11"/>
  <c r="D45" i="11"/>
  <c r="G45" i="11" s="1"/>
  <c r="D42" i="11"/>
  <c r="G42" i="11" s="1"/>
  <c r="D37" i="11"/>
  <c r="G37" i="11" s="1"/>
  <c r="D27" i="11"/>
  <c r="G27" i="11" s="1"/>
  <c r="D18" i="11"/>
  <c r="D8" i="11"/>
  <c r="G8" i="11" s="1"/>
  <c r="C83" i="11"/>
  <c r="C81" i="11"/>
  <c r="C77" i="11"/>
  <c r="C72" i="11"/>
  <c r="E72" i="11" s="1"/>
  <c r="C66" i="11"/>
  <c r="C58" i="11"/>
  <c r="C54" i="11"/>
  <c r="C45" i="11"/>
  <c r="C42" i="11"/>
  <c r="C37" i="11"/>
  <c r="C27" i="11"/>
  <c r="C18" i="11"/>
  <c r="E18" i="11" s="1"/>
  <c r="C8" i="11"/>
  <c r="G83" i="4"/>
  <c r="G82" i="4"/>
  <c r="G81" i="4"/>
  <c r="G79" i="4"/>
  <c r="G77" i="4"/>
  <c r="G76" i="4"/>
  <c r="G73" i="4"/>
  <c r="G72" i="4"/>
  <c r="G70" i="4"/>
  <c r="G68" i="4"/>
  <c r="G67" i="4"/>
  <c r="G66" i="4"/>
  <c r="G65" i="4"/>
  <c r="G64" i="4"/>
  <c r="G62" i="4"/>
  <c r="G60" i="4"/>
  <c r="G59" i="4"/>
  <c r="G58" i="4"/>
  <c r="G57" i="4"/>
  <c r="G55" i="4"/>
  <c r="G54" i="4"/>
  <c r="G52" i="4"/>
  <c r="G51" i="4"/>
  <c r="G49" i="4"/>
  <c r="G48" i="4"/>
  <c r="G47" i="4"/>
  <c r="G46" i="4"/>
  <c r="G45" i="4"/>
  <c r="G43" i="4"/>
  <c r="G42" i="4"/>
  <c r="G40" i="4"/>
  <c r="G38" i="4"/>
  <c r="G37" i="4"/>
  <c r="G35" i="4"/>
  <c r="G34" i="4"/>
  <c r="G33" i="4"/>
  <c r="G31" i="4"/>
  <c r="G30" i="4"/>
  <c r="G29" i="4"/>
  <c r="G27" i="4"/>
  <c r="G25" i="4"/>
  <c r="G23" i="4"/>
  <c r="G22" i="4"/>
  <c r="G19" i="4"/>
  <c r="G17" i="4"/>
  <c r="G15" i="4"/>
  <c r="G14" i="4"/>
  <c r="G13" i="4"/>
  <c r="G12" i="4"/>
  <c r="G11" i="4"/>
  <c r="G10" i="4"/>
  <c r="G9" i="4"/>
  <c r="E83" i="4"/>
  <c r="E82" i="4"/>
  <c r="E81" i="4"/>
  <c r="F80" i="4"/>
  <c r="D80" i="4"/>
  <c r="C80" i="4"/>
  <c r="E79" i="4"/>
  <c r="D78" i="4"/>
  <c r="C78" i="4"/>
  <c r="E77" i="4"/>
  <c r="E76" i="4"/>
  <c r="E75" i="4"/>
  <c r="F74" i="4"/>
  <c r="D74" i="4"/>
  <c r="C74" i="4"/>
  <c r="E73" i="4"/>
  <c r="E72" i="4"/>
  <c r="E71" i="4"/>
  <c r="E70" i="4"/>
  <c r="F69" i="4"/>
  <c r="D69" i="4"/>
  <c r="C69" i="4"/>
  <c r="E68" i="4"/>
  <c r="E67" i="4"/>
  <c r="E66" i="4"/>
  <c r="E65" i="4"/>
  <c r="E64" i="4"/>
  <c r="F63" i="4"/>
  <c r="E62" i="4"/>
  <c r="E60" i="4"/>
  <c r="E59" i="4"/>
  <c r="E58" i="4"/>
  <c r="E57" i="4"/>
  <c r="F56" i="4"/>
  <c r="D56" i="4"/>
  <c r="C56" i="4"/>
  <c r="E55" i="4"/>
  <c r="E54" i="4"/>
  <c r="F53" i="4"/>
  <c r="D53" i="4"/>
  <c r="C53" i="4"/>
  <c r="E52" i="4"/>
  <c r="E51" i="4"/>
  <c r="E50" i="4"/>
  <c r="E49" i="4"/>
  <c r="E48" i="4"/>
  <c r="E47" i="4"/>
  <c r="E46" i="4"/>
  <c r="E45" i="4"/>
  <c r="F44" i="4"/>
  <c r="D44" i="4"/>
  <c r="E43" i="4"/>
  <c r="E42" i="4"/>
  <c r="F41" i="4"/>
  <c r="D41" i="4"/>
  <c r="C41" i="4"/>
  <c r="E40" i="4"/>
  <c r="E39" i="4"/>
  <c r="E38" i="4"/>
  <c r="E37" i="4"/>
  <c r="F36" i="4"/>
  <c r="D36" i="4"/>
  <c r="C36" i="4"/>
  <c r="E35" i="4"/>
  <c r="E34" i="4"/>
  <c r="E33" i="4"/>
  <c r="E32" i="4"/>
  <c r="E31" i="4"/>
  <c r="E30" i="4"/>
  <c r="E29" i="4"/>
  <c r="E28" i="4"/>
  <c r="E27" i="4"/>
  <c r="F26" i="4"/>
  <c r="D26" i="4"/>
  <c r="E25" i="4"/>
  <c r="E23" i="4"/>
  <c r="E22" i="4"/>
  <c r="F21" i="4"/>
  <c r="D21" i="4"/>
  <c r="C21" i="4"/>
  <c r="E20" i="4"/>
  <c r="E19" i="4"/>
  <c r="F18" i="4"/>
  <c r="D18" i="4"/>
  <c r="C18" i="4"/>
  <c r="E17" i="4"/>
  <c r="E16" i="4"/>
  <c r="E15" i="4"/>
  <c r="E14" i="4"/>
  <c r="E13" i="4"/>
  <c r="E12" i="4"/>
  <c r="E11" i="4"/>
  <c r="E10" i="4"/>
  <c r="E9" i="4"/>
  <c r="F8" i="4"/>
  <c r="D8" i="4"/>
  <c r="C8" i="4"/>
  <c r="E37" i="11" l="1"/>
  <c r="G53" i="4"/>
  <c r="E54" i="11"/>
  <c r="E83" i="11"/>
  <c r="E81" i="11"/>
  <c r="E77" i="11"/>
  <c r="G66" i="11"/>
  <c r="E58" i="11"/>
  <c r="G21" i="11"/>
  <c r="G18" i="11"/>
  <c r="G80" i="4"/>
  <c r="E80" i="4"/>
  <c r="G74" i="4"/>
  <c r="E74" i="4"/>
  <c r="E69" i="4"/>
  <c r="G63" i="4"/>
  <c r="E63" i="4"/>
  <c r="E56" i="4"/>
  <c r="G44" i="4"/>
  <c r="E44" i="4"/>
  <c r="E41" i="4"/>
  <c r="E36" i="4"/>
  <c r="G26" i="4"/>
  <c r="E26" i="4"/>
  <c r="G21" i="4"/>
  <c r="D7" i="4"/>
  <c r="E21" i="4"/>
  <c r="F7" i="11"/>
  <c r="E27" i="11"/>
  <c r="E45" i="11"/>
  <c r="G81" i="11"/>
  <c r="E8" i="11"/>
  <c r="E66" i="11"/>
  <c r="G54" i="11"/>
  <c r="G58" i="11"/>
  <c r="G77" i="11"/>
  <c r="E8" i="4"/>
  <c r="E18" i="4"/>
  <c r="G18" i="4"/>
  <c r="G41" i="4"/>
  <c r="G56" i="4"/>
  <c r="G69" i="4"/>
  <c r="G78" i="4"/>
  <c r="E21" i="11"/>
  <c r="E42" i="11"/>
  <c r="D7" i="11"/>
  <c r="F7" i="4"/>
  <c r="E78" i="4"/>
  <c r="G8" i="4"/>
  <c r="E53" i="4"/>
  <c r="G36" i="4"/>
  <c r="G7" i="4" l="1"/>
  <c r="E7" i="11"/>
  <c r="G7" i="11"/>
</calcChain>
</file>

<file path=xl/sharedStrings.xml><?xml version="1.0" encoding="utf-8"?>
<sst xmlns="http://schemas.openxmlformats.org/spreadsheetml/2006/main" count="338" uniqueCount="174">
  <si>
    <t>ИНФОРМАЦИЯ</t>
  </si>
  <si>
    <t>(по данным бухгалтерской отчетности)</t>
  </si>
  <si>
    <t xml:space="preserve"> </t>
  </si>
  <si>
    <t>Наименование показателей</t>
  </si>
  <si>
    <t xml:space="preserve"> тыс. рублей</t>
  </si>
  <si>
    <t>Темп роста к соответствующему периоду прошлого года, %</t>
  </si>
  <si>
    <t xml:space="preserve">об исполнении расходов республиканского бюджета Карачаево-Черкесской Республики </t>
  </si>
  <si>
    <t>Расходы бюджета - всего</t>
  </si>
  <si>
    <t>ОБЩЕГОСУДАРСТВЕННЫЕ ВОПРОСЫ</t>
  </si>
  <si>
    <t>РзПр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</si>
  <si>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</si>
  <si>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</si>
  <si>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</si>
  <si>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</si>
  <si>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</si>
  <si>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</si>
  <si>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</si>
  <si>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</si>
  <si>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</si>
  <si>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</si>
  <si>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</si>
  <si>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</si>
  <si>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</si>
  <si>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</si>
  <si>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</si>
  <si>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0304</t>
  </si>
  <si>
    <t>0309</t>
  </si>
  <si>
    <t>0310</t>
  </si>
  <si>
    <t>0314</t>
  </si>
  <si>
    <t>0400</t>
  </si>
  <si>
    <t>0401</t>
  </si>
  <si>
    <t>0402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</si>
  <si>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</si>
  <si>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</si>
  <si>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</si>
  <si>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</si>
  <si>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</si>
  <si>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</si>
  <si>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</si>
  <si>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</si>
  <si>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</si>
  <si>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</si>
  <si>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</si>
  <si>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</si>
  <si>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</si>
  <si>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</si>
  <si>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</si>
  <si>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</si>
  <si>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</si>
  <si>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</si>
  <si>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</si>
  <si>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</si>
  <si>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</si>
  <si>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</si>
  <si>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</si>
  <si>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</si>
  <si>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</si>
  <si>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</si>
  <si>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</si>
  <si>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</si>
  <si>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</si>
  <si>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</si>
  <si>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</si>
  <si>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</si>
  <si>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</si>
  <si>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</si>
  <si>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</si>
  <si>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</si>
  <si>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</si>
  <si>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</si>
  <si>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</si>
  <si>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</si>
  <si>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</si>
  <si>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</si>
  <si>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</si>
  <si>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</si>
  <si>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</si>
  <si>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</si>
  <si>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</si>
  <si>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</si>
  <si>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</si>
  <si>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</si>
  <si>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</si>
  <si>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</si>
  <si>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</si>
  <si>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</si>
  <si>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</si>
  <si>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 xml:space="preserve">об исполнении расходов консолидированного бюджета Карачаево-Черкесской Республики </t>
  </si>
  <si>
    <t>Фактически исполнено за 1 квартал 2018 года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</si>
  <si>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</si>
  <si>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</si>
  <si>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</si>
  <si>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</si>
  <si>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</si>
  <si>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Обеспечение проведения выборов и референдумов</t>
  </si>
  <si>
    <t xml:space="preserve">  Фундаментальные исследования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</si>
  <si>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</si>
  <si>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</si>
  <si>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</si>
  <si>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</si>
  <si>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Мобилизационная подготовка экономики</t>
  </si>
  <si>
    <t xml:space="preserve">  НАЦИОНАЛЬНАЯ БЕЗОПАСНОСТЬ И ПРАВООХРАНИТЕЛЬНАЯ ДЕЯТЕЛЬНОСТЬ</t>
  </si>
  <si>
    <t xml:space="preserve">  Органы внутренних дел</t>
  </si>
  <si>
    <t xml:space="preserve">  Органы юстиции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</si>
  <si>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</si>
  <si>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</si>
  <si>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</si>
  <si>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</si>
  <si>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Общеэкономические вопросы</t>
  </si>
  <si>
    <t xml:space="preserve">  Топливно-энергетический комплекс</t>
  </si>
  <si>
    <t xml:space="preserve">  Сельское хозяйство и рыболовство</t>
  </si>
  <si>
    <t xml:space="preserve">  Водное хозяйство</t>
  </si>
  <si>
    <t xml:space="preserve">  Лесное хозяйство</t>
  </si>
  <si>
    <t xml:space="preserve">  Транспорт</t>
  </si>
  <si>
    <t xml:space="preserve">  Дорожное хозяйство (дорожные фонды)</t>
  </si>
  <si>
    <t xml:space="preserve">  Связь и информатика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</si>
  <si>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</si>
  <si>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</si>
  <si>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</si>
  <si>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</si>
  <si>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</si>
  <si>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</si>
  <si>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ОХРАНА ОКРУЖАЮЩЕЙ СРЕДЫ</t>
  </si>
  <si>
    <t xml:space="preserve">  Охрана объектов растительного и животного мира и среды их обитания</t>
  </si>
  <si>
    <t xml:space="preserve">  Другие вопросы в области охраны окружающей среды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</si>
  <si>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</si>
  <si>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</si>
  <si>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</si>
  <si>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Начальное профессиональное образование</t>
  </si>
  <si>
    <t xml:space="preserve">  Среднее профессиональное образование</t>
  </si>
  <si>
    <t xml:space="preserve">  Профессиональная подготовка, переподготовка и повышение квалификации</t>
  </si>
  <si>
    <t xml:space="preserve">  Высшее и послевузовское профессиональное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</si>
  <si>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</si>
  <si>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</si>
  <si>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</si>
  <si>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</si>
  <si>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</si>
  <si>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</si>
  <si>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ЗДРАВООХРАНЕНИЕ</t>
  </si>
  <si>
    <t xml:space="preserve">  Стационарная медицинская помощь</t>
  </si>
  <si>
    <t xml:space="preserve">  Амбулаторная помощь</t>
  </si>
  <si>
    <t xml:space="preserve">  Медицинская помощь в дневных стационарах всех типов</t>
  </si>
  <si>
    <t xml:space="preserve">  Заготовка, переработка, хранение и обеспечение безопасности донорской крови и её компонентов</t>
  </si>
  <si>
    <t xml:space="preserve">  Другие вопросы в области здравоохранения</t>
  </si>
  <si>
    <t xml:space="preserve">  СОЦИАЛЬНАЯ ПОЛИТИКА</t>
  </si>
  <si>
    <t xml:space="preserve">  Пенсионное обеспечение</t>
  </si>
  <si>
    <t xml:space="preserve">  Социальное обслуживание населения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</si>
  <si>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</si>
  <si>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</si>
  <si>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</si>
  <si>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</si>
  <si>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</si>
  <si>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</si>
  <si>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Спорт высших достижений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</si>
  <si>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</si>
  <si>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</si>
  <si>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</si>
  <si>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</si>
  <si>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</si>
  <si>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</si>
  <si>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</si>
  <si>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</si>
  <si>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</si>
  <si>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</si>
  <si>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  Прочие межбюджетные трансферты общего характера</t>
  </si>
  <si>
    <t xml:space="preserve">  Скорая медицинская помощь</t>
  </si>
  <si>
    <t xml:space="preserve"> 0802</t>
  </si>
  <si>
    <t>по разделам и подразделам классификации расходов бюджетов за 1 квартал 2019 года</t>
  </si>
  <si>
    <t>План на 2019 год по Закону Карачаево-Черкесской Республики от 29.12.2018 № 91-РЗ (уточнен.на 01.04.19)</t>
  </si>
  <si>
    <t>Фактически исполнено за 1 квартал 2019 года</t>
  </si>
  <si>
    <t>% исполнение годового плана за 1 квартал 2019 г.</t>
  </si>
  <si>
    <t>План на 2019 год по состоянию на 01.04.2019 г. по Отчету об исполнении консолидированного бюджета по форме № 0503317</t>
  </si>
  <si>
    <t>0907</t>
  </si>
  <si>
    <t>Санитарно-эпидемиологическое благополучие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</si>
</sst>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9" fillId="0" borderId="2">
      <alignment horizontal="left" wrapText="1" indent="2"/>
    </xf>
    <xf numFmtId="49" fontId="9" fillId="0" borderId="3">
      <alignment horizontal="center"/>
    </xf>
  </cellStyleXfs>
  <cellXfs count="34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49" fontId="4" fillId="2" borderId="1" xfId="1" applyNumberFormat="1" applyFont="1" applyFill="1" applyBorder="1" applyAlignment="1">
      <alignment horizontal="center" vertical="center" wrapText="1"/>
    </xf>
    <xf numFmtId="0" fontId="10" fillId="0" borderId="2" xfId="2" applyNumberFormat="1" applyFont="1" applyProtection="1">
      <alignment horizontal="left" wrapText="1" indent="2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 applyProtection="1">
      <alignment horizontal="center" vertical="center"/>
    </xf>
    <xf numFmtId="49" fontId="10" fillId="0" borderId="1" xfId="3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2" applyNumberFormat="1" applyFont="1" applyBorder="1" applyAlignment="1" applyProtection="1">
      <alignment horizontal="left" vertical="top" wrapText="1" indent="2"/>
    </xf>
    <xf numFmtId="0" fontId="10" fillId="0" borderId="1" xfId="2" applyNumberFormat="1" applyFont="1" applyBorder="1" applyAlignment="1" applyProtection="1">
      <alignment horizontal="left" vertical="top" wrapText="1" indent="2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164" fontId="2" fillId="0" borderId="0" xfId="1" applyNumberFormat="1" applyFont="1" applyFill="1" applyBorder="1"/>
    <xf numFmtId="4" fontId="3" fillId="0" borderId="0" xfId="1" applyNumberFormat="1" applyFont="1" applyFill="1" applyBorder="1"/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8" fillId="0" borderId="0" xfId="0" applyFont="1" applyAlignment="1"/>
  </cellXfs>
  <cellStyles count="4">
    <cellStyle name="xl103" xfId="3"/>
    <cellStyle name="xl92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83"/>
  <sheetViews>
    <sheetView tabSelected="1" zoomScale="75" zoomScaleNormal="75" zoomScaleSheetLayoutView="80" workbookViewId="0">
      <selection activeCell="G62" sqref="G62"/>
    </sheetView>
  </sheetViews>
  <sheetFormatPr defaultColWidth="18.6640625" defaultRowHeight="15.65" x14ac:dyDescent="0.3"/>
  <cols>
    <col min="1" max="1" width="61.44140625" style="3" customWidth="1"/>
    <col min="2" max="2" width="10.109375" style="3" customWidth="1"/>
    <col min="3" max="4" width="14.6640625" style="4" customWidth="1"/>
    <col min="5" max="5" width="14.6640625" style="1" customWidth="1"/>
    <col min="6" max="6" width="14.5546875" style="1" customWidth="1"/>
    <col min="7" max="7" width="14.6640625" style="1" customWidth="1"/>
    <col min="8" max="8" width="12.109375" style="1" customWidth="1"/>
    <col min="9" max="9" width="9.109375" style="24" customWidth="1"/>
    <col min="10" max="253" width="9.109375" style="1" customWidth="1"/>
    <col min="254" max="254" width="89" style="1" customWidth="1"/>
    <col min="255" max="16384" width="18.6640625" style="1"/>
  </cols>
  <sheetData>
    <row r="1" spans="1:9" x14ac:dyDescent="0.3">
      <c r="A1" s="29" t="s">
        <v>0</v>
      </c>
      <c r="B1" s="29"/>
      <c r="C1" s="29"/>
      <c r="D1" s="29"/>
      <c r="E1" s="29"/>
      <c r="F1" s="30"/>
      <c r="G1" s="30"/>
    </row>
    <row r="2" spans="1:9" x14ac:dyDescent="0.3">
      <c r="A2" s="31" t="s">
        <v>6</v>
      </c>
      <c r="B2" s="31"/>
      <c r="C2" s="31"/>
      <c r="D2" s="31"/>
      <c r="E2" s="31"/>
      <c r="F2" s="30"/>
      <c r="G2" s="30"/>
    </row>
    <row r="3" spans="1:9" x14ac:dyDescent="0.3">
      <c r="A3" s="32" t="s">
        <v>167</v>
      </c>
      <c r="B3" s="32"/>
      <c r="C3" s="32"/>
      <c r="D3" s="32"/>
      <c r="E3" s="32"/>
      <c r="F3" s="30"/>
      <c r="G3" s="30"/>
    </row>
    <row r="4" spans="1:9" s="2" customFormat="1" ht="16" hidden="1" customHeight="1" x14ac:dyDescent="0.25">
      <c r="A4" s="28" t="s">
        <v>1</v>
      </c>
      <c r="B4" s="28"/>
      <c r="C4" s="28"/>
      <c r="D4" s="28"/>
      <c r="I4" s="25"/>
    </row>
    <row r="5" spans="1:9" x14ac:dyDescent="0.3">
      <c r="A5" s="3" t="s">
        <v>2</v>
      </c>
      <c r="E5" s="4"/>
      <c r="G5" s="4" t="s">
        <v>4</v>
      </c>
    </row>
    <row r="6" spans="1:9" ht="138.69999999999999" customHeight="1" x14ac:dyDescent="0.3">
      <c r="A6" s="5" t="s">
        <v>3</v>
      </c>
      <c r="B6" s="7" t="s">
        <v>9</v>
      </c>
      <c r="C6" s="10" t="s">
        <v>168</v>
      </c>
      <c r="D6" s="6" t="s">
        <v>169</v>
      </c>
      <c r="E6" s="6" t="s">
        <v>170</v>
      </c>
      <c r="F6" s="6" t="s">
        <v>88</v>
      </c>
      <c r="G6" s="6" t="s">
        <v>5</v>
      </c>
    </row>
    <row r="7" spans="1:9" x14ac:dyDescent="0.3">
      <c r="A7" s="20" t="s">
        <v>7</v>
      </c>
      <c r="B7" s="8"/>
      <c r="C7" s="16">
        <f>C8+C18+C21+C26+C36+C41+C44+C53+C56+C63+C69+C74+C78+C80</f>
        <v>25279715.396979995</v>
      </c>
      <c r="D7" s="16">
        <f>D8+D18+D21+D26+D36+D41+D44+D53+D56+D63+D69+D74+D78+D80</f>
        <v>5298850.8521599993</v>
      </c>
      <c r="E7" s="16">
        <f t="shared" ref="E7:E69" si="0">D7/C7*100</f>
        <v>20.960880171906599</v>
      </c>
      <c r="F7" s="16">
        <f>F8+F18+F21+F26+F36+F41+F44+F53+F56+F63+F69+F74+F78+F80</f>
        <v>5592307.1704500001</v>
      </c>
      <c r="G7" s="16">
        <f>D7/F7*100</f>
        <v>94.752500008571829</v>
      </c>
    </row>
    <row r="8" spans="1:9" s="9" customFormat="1" x14ac:dyDescent="0.3">
      <c r="A8" s="21" t="s">
        <v>8</v>
      </c>
      <c r="B8" s="18" t="s">
        <v>10</v>
      </c>
      <c r="C8" s="16">
        <f>SUM(C9:C17)</f>
        <v>994864.5649900001</v>
      </c>
      <c r="D8" s="16">
        <f>SUM(D9:D17)</f>
        <v>145600.50138</v>
      </c>
      <c r="E8" s="16">
        <f t="shared" si="0"/>
        <v>14.635208299077727</v>
      </c>
      <c r="F8" s="16">
        <f t="shared" ref="F8" si="1">SUM(F9:F17)</f>
        <v>265756.92375999998</v>
      </c>
      <c r="G8" s="16">
        <f t="shared" ref="G8:G70" si="2">D8/F8*100</f>
        <v>54.787096162916548</v>
      </c>
      <c r="I8" s="26"/>
    </row>
    <row r="9" spans="1:9" ht="28.8" x14ac:dyDescent="0.3">
      <c r="A9" s="22" t="s">
        <v>89</v>
      </c>
      <c r="B9" s="19" t="s">
        <v>11</v>
      </c>
      <c r="C9" s="12">
        <v>1316.7</v>
      </c>
      <c r="D9" s="23">
        <v>220.91507999999999</v>
      </c>
      <c r="E9" s="17">
        <f t="shared" si="0"/>
        <v>16.777935748462063</v>
      </c>
      <c r="F9" s="23">
        <v>218.17362</v>
      </c>
      <c r="G9" s="17">
        <f t="shared" si="2"/>
        <v>101.25654971485554</v>
      </c>
    </row>
    <row r="10" spans="1:9" ht="43.2" x14ac:dyDescent="0.3">
      <c r="A10" s="22" t="s">
        <v>90</v>
      </c>
      <c r="B10" s="19" t="s">
        <v>12</v>
      </c>
      <c r="C10" s="12">
        <v>103898.9</v>
      </c>
      <c r="D10" s="23">
        <v>20958.696329999999</v>
      </c>
      <c r="E10" s="17">
        <f t="shared" si="0"/>
        <v>20.172202333229709</v>
      </c>
      <c r="F10" s="23">
        <v>21850.65684</v>
      </c>
      <c r="G10" s="17">
        <f t="shared" si="2"/>
        <v>95.917923582200189</v>
      </c>
    </row>
    <row r="11" spans="1:9" ht="43.2" x14ac:dyDescent="0.3">
      <c r="A11" s="22" t="s">
        <v>91</v>
      </c>
      <c r="B11" s="19" t="s">
        <v>13</v>
      </c>
      <c r="C11" s="12">
        <v>159554.1</v>
      </c>
      <c r="D11" s="23">
        <v>27243.52678</v>
      </c>
      <c r="E11" s="17">
        <f t="shared" si="0"/>
        <v>17.074789541603757</v>
      </c>
      <c r="F11" s="23">
        <v>33184.502549999997</v>
      </c>
      <c r="G11" s="17">
        <f t="shared" si="2"/>
        <v>82.097137779755585</v>
      </c>
    </row>
    <row r="12" spans="1:9" x14ac:dyDescent="0.3">
      <c r="A12" s="22" t="s">
        <v>92</v>
      </c>
      <c r="B12" s="19" t="s">
        <v>14</v>
      </c>
      <c r="C12" s="12">
        <v>51162.7</v>
      </c>
      <c r="D12" s="23">
        <v>8956.6634700000013</v>
      </c>
      <c r="E12" s="17">
        <f t="shared" si="0"/>
        <v>17.50623690696543</v>
      </c>
      <c r="F12" s="23">
        <v>9023.7224000000006</v>
      </c>
      <c r="G12" s="17">
        <f t="shared" si="2"/>
        <v>99.256859563853624</v>
      </c>
    </row>
    <row r="13" spans="1:9" ht="43.2" x14ac:dyDescent="0.3">
      <c r="A13" s="22" t="s">
        <v>93</v>
      </c>
      <c r="B13" s="19" t="s">
        <v>15</v>
      </c>
      <c r="C13" s="12">
        <v>92496</v>
      </c>
      <c r="D13" s="23">
        <v>12127.22416</v>
      </c>
      <c r="E13" s="17">
        <f t="shared" si="0"/>
        <v>13.111079571008478</v>
      </c>
      <c r="F13" s="23">
        <v>16958.171340000001</v>
      </c>
      <c r="G13" s="17">
        <f t="shared" si="2"/>
        <v>71.512570057568482</v>
      </c>
    </row>
    <row r="14" spans="1:9" x14ac:dyDescent="0.3">
      <c r="A14" s="22" t="s">
        <v>94</v>
      </c>
      <c r="B14" s="19" t="s">
        <v>16</v>
      </c>
      <c r="C14" s="12">
        <v>65623.199999999997</v>
      </c>
      <c r="D14" s="23">
        <v>4761.6945400000004</v>
      </c>
      <c r="E14" s="17">
        <f t="shared" si="0"/>
        <v>7.2561145143790622</v>
      </c>
      <c r="F14" s="23">
        <v>4863.29529</v>
      </c>
      <c r="G14" s="17">
        <f t="shared" si="2"/>
        <v>97.910866111524967</v>
      </c>
    </row>
    <row r="15" spans="1:9" x14ac:dyDescent="0.3">
      <c r="A15" s="22" t="s">
        <v>95</v>
      </c>
      <c r="B15" s="19" t="s">
        <v>17</v>
      </c>
      <c r="C15" s="12">
        <v>41377</v>
      </c>
      <c r="D15" s="23">
        <v>10154.482480000001</v>
      </c>
      <c r="E15" s="17">
        <f t="shared" si="0"/>
        <v>24.541369553133386</v>
      </c>
      <c r="F15" s="23">
        <v>9671.0493000000006</v>
      </c>
      <c r="G15" s="17">
        <f t="shared" si="2"/>
        <v>104.99876657644585</v>
      </c>
    </row>
    <row r="16" spans="1:9" x14ac:dyDescent="0.3">
      <c r="A16" s="22" t="s">
        <v>96</v>
      </c>
      <c r="B16" s="19" t="s">
        <v>18</v>
      </c>
      <c r="C16" s="12">
        <v>20000</v>
      </c>
      <c r="D16" s="23">
        <v>0</v>
      </c>
      <c r="E16" s="17">
        <f t="shared" si="0"/>
        <v>0</v>
      </c>
      <c r="F16" s="23">
        <v>0</v>
      </c>
      <c r="G16" s="17">
        <v>0</v>
      </c>
    </row>
    <row r="17" spans="1:9" x14ac:dyDescent="0.3">
      <c r="A17" s="22" t="s">
        <v>97</v>
      </c>
      <c r="B17" s="19" t="s">
        <v>19</v>
      </c>
      <c r="C17" s="12">
        <v>459435.96499000001</v>
      </c>
      <c r="D17" s="23">
        <v>61177.298539999996</v>
      </c>
      <c r="E17" s="17">
        <f t="shared" si="0"/>
        <v>13.315739994654438</v>
      </c>
      <c r="F17" s="23">
        <v>169987.35241999998</v>
      </c>
      <c r="G17" s="17">
        <f t="shared" si="2"/>
        <v>35.989323716769725</v>
      </c>
    </row>
    <row r="18" spans="1:9" s="9" customFormat="1" x14ac:dyDescent="0.3">
      <c r="A18" s="21" t="s">
        <v>98</v>
      </c>
      <c r="B18" s="18" t="s">
        <v>20</v>
      </c>
      <c r="C18" s="16">
        <f>SUM(C19:C20)</f>
        <v>13930.6</v>
      </c>
      <c r="D18" s="16">
        <f>SUM(D19:D20)</f>
        <v>3499.7550000000001</v>
      </c>
      <c r="E18" s="16">
        <f t="shared" si="0"/>
        <v>25.122787245344782</v>
      </c>
      <c r="F18" s="16">
        <f t="shared" ref="F18" si="3">SUM(F19:F20)</f>
        <v>2523.5749999999998</v>
      </c>
      <c r="G18" s="16">
        <f t="shared" si="2"/>
        <v>138.68242473475132</v>
      </c>
      <c r="I18" s="26"/>
    </row>
    <row r="19" spans="1:9" x14ac:dyDescent="0.3">
      <c r="A19" s="22" t="s">
        <v>99</v>
      </c>
      <c r="B19" s="19" t="s">
        <v>21</v>
      </c>
      <c r="C19" s="12">
        <v>13887.9</v>
      </c>
      <c r="D19" s="23">
        <v>3472</v>
      </c>
      <c r="E19" s="17">
        <f t="shared" si="0"/>
        <v>25.000180012816912</v>
      </c>
      <c r="F19" s="23">
        <v>2523.5749999999998</v>
      </c>
      <c r="G19" s="17">
        <f t="shared" si="2"/>
        <v>137.5825961186016</v>
      </c>
    </row>
    <row r="20" spans="1:9" x14ac:dyDescent="0.3">
      <c r="A20" s="22" t="s">
        <v>100</v>
      </c>
      <c r="B20" s="19" t="s">
        <v>22</v>
      </c>
      <c r="C20" s="12">
        <v>42.7</v>
      </c>
      <c r="D20" s="23">
        <v>27.754999999999999</v>
      </c>
      <c r="E20" s="17">
        <f t="shared" si="0"/>
        <v>64.999999999999986</v>
      </c>
      <c r="F20" s="23">
        <v>0</v>
      </c>
      <c r="G20" s="17">
        <v>0</v>
      </c>
    </row>
    <row r="21" spans="1:9" s="9" customFormat="1" ht="28.8" x14ac:dyDescent="0.3">
      <c r="A21" s="21" t="s">
        <v>101</v>
      </c>
      <c r="B21" s="18" t="s">
        <v>23</v>
      </c>
      <c r="C21" s="16">
        <f>SUM(C22:C25)</f>
        <v>151048.20000000001</v>
      </c>
      <c r="D21" s="16">
        <f>SUM(D22:D25)</f>
        <v>19746.739450000001</v>
      </c>
      <c r="E21" s="16">
        <f t="shared" si="0"/>
        <v>13.073137879167046</v>
      </c>
      <c r="F21" s="16">
        <f t="shared" ref="F21" si="4">SUM(F22:F25)</f>
        <v>31251.924679999996</v>
      </c>
      <c r="G21" s="16">
        <f t="shared" si="2"/>
        <v>63.185674649462911</v>
      </c>
      <c r="I21" s="26"/>
    </row>
    <row r="22" spans="1:9" x14ac:dyDescent="0.3">
      <c r="A22" s="22" t="s">
        <v>103</v>
      </c>
      <c r="B22" s="19" t="s">
        <v>25</v>
      </c>
      <c r="C22" s="12">
        <v>27933.3</v>
      </c>
      <c r="D22" s="23">
        <v>4658.3016399999997</v>
      </c>
      <c r="E22" s="17">
        <f t="shared" si="0"/>
        <v>16.676517418278543</v>
      </c>
      <c r="F22" s="23">
        <v>4106.9630999999999</v>
      </c>
      <c r="G22" s="17">
        <f t="shared" si="2"/>
        <v>113.42448243569561</v>
      </c>
    </row>
    <row r="23" spans="1:9" ht="28.8" x14ac:dyDescent="0.3">
      <c r="A23" s="22" t="s">
        <v>104</v>
      </c>
      <c r="B23" s="19" t="s">
        <v>26</v>
      </c>
      <c r="C23" s="12">
        <v>57754.9</v>
      </c>
      <c r="D23" s="23">
        <v>15075.437810000001</v>
      </c>
      <c r="E23" s="17">
        <f t="shared" si="0"/>
        <v>26.102439464010846</v>
      </c>
      <c r="F23" s="23">
        <v>13520.66597</v>
      </c>
      <c r="G23" s="17">
        <f t="shared" si="2"/>
        <v>111.49922528557224</v>
      </c>
    </row>
    <row r="24" spans="1:9" x14ac:dyDescent="0.3">
      <c r="A24" s="22" t="s">
        <v>105</v>
      </c>
      <c r="B24" s="19" t="s">
        <v>27</v>
      </c>
      <c r="C24" s="17">
        <v>0</v>
      </c>
      <c r="D24" s="23">
        <v>0</v>
      </c>
      <c r="E24" s="17">
        <v>0</v>
      </c>
      <c r="F24" s="23">
        <v>0</v>
      </c>
      <c r="G24" s="17">
        <v>0</v>
      </c>
    </row>
    <row r="25" spans="1:9" ht="28.8" x14ac:dyDescent="0.3">
      <c r="A25" s="22" t="s">
        <v>106</v>
      </c>
      <c r="B25" s="19" t="s">
        <v>28</v>
      </c>
      <c r="C25" s="12">
        <v>65360</v>
      </c>
      <c r="D25" s="23">
        <v>13</v>
      </c>
      <c r="E25" s="17">
        <f t="shared" si="0"/>
        <v>1.9889840881272949E-2</v>
      </c>
      <c r="F25" s="23">
        <v>13624.295609999999</v>
      </c>
      <c r="G25" s="17">
        <f t="shared" si="2"/>
        <v>9.5417776978196381E-2</v>
      </c>
    </row>
    <row r="26" spans="1:9" x14ac:dyDescent="0.3">
      <c r="A26" s="21" t="s">
        <v>107</v>
      </c>
      <c r="B26" s="18" t="s">
        <v>29</v>
      </c>
      <c r="C26" s="13">
        <f>SUM(C27:C35)</f>
        <v>5042760.7743699998</v>
      </c>
      <c r="D26" s="13">
        <f>SUM(D27:D35)</f>
        <v>865574.36785999988</v>
      </c>
      <c r="E26" s="13">
        <f t="shared" si="0"/>
        <v>17.1646922507074</v>
      </c>
      <c r="F26" s="13">
        <f t="shared" ref="F26" si="5">SUM(F27:F35)</f>
        <v>640948.07150000008</v>
      </c>
      <c r="G26" s="13">
        <f t="shared" si="2"/>
        <v>135.04594308776225</v>
      </c>
    </row>
    <row r="27" spans="1:9" s="9" customFormat="1" x14ac:dyDescent="0.3">
      <c r="A27" s="22" t="s">
        <v>108</v>
      </c>
      <c r="B27" s="19" t="s">
        <v>30</v>
      </c>
      <c r="C27" s="12">
        <v>123315.2</v>
      </c>
      <c r="D27" s="23">
        <v>16563.461759999998</v>
      </c>
      <c r="E27" s="17">
        <f t="shared" si="0"/>
        <v>13.431808698359973</v>
      </c>
      <c r="F27" s="23">
        <v>16691.85153</v>
      </c>
      <c r="G27" s="17">
        <f t="shared" si="2"/>
        <v>99.230823676035882</v>
      </c>
      <c r="H27" s="24"/>
      <c r="I27" s="26"/>
    </row>
    <row r="28" spans="1:9" x14ac:dyDescent="0.3">
      <c r="A28" s="22" t="s">
        <v>109</v>
      </c>
      <c r="B28" s="19" t="s">
        <v>31</v>
      </c>
      <c r="C28" s="12">
        <v>1550.97</v>
      </c>
      <c r="D28" s="23">
        <v>0</v>
      </c>
      <c r="E28" s="17">
        <f t="shared" si="0"/>
        <v>0</v>
      </c>
      <c r="F28" s="23">
        <v>270.46559999999999</v>
      </c>
      <c r="G28" s="17">
        <v>0</v>
      </c>
      <c r="H28" s="24"/>
    </row>
    <row r="29" spans="1:9" x14ac:dyDescent="0.3">
      <c r="A29" s="22" t="s">
        <v>110</v>
      </c>
      <c r="B29" s="19" t="s">
        <v>32</v>
      </c>
      <c r="C29" s="12">
        <v>905599.5</v>
      </c>
      <c r="D29" s="23">
        <v>32795.716379999998</v>
      </c>
      <c r="E29" s="17">
        <f t="shared" si="0"/>
        <v>3.621437112100879</v>
      </c>
      <c r="F29" s="23">
        <v>151167.84849999999</v>
      </c>
      <c r="G29" s="17">
        <f t="shared" si="2"/>
        <v>21.694901862680144</v>
      </c>
      <c r="H29" s="24"/>
    </row>
    <row r="30" spans="1:9" x14ac:dyDescent="0.3">
      <c r="A30" s="22" t="s">
        <v>111</v>
      </c>
      <c r="B30" s="19" t="s">
        <v>33</v>
      </c>
      <c r="C30" s="12">
        <v>369092.15</v>
      </c>
      <c r="D30" s="23">
        <v>76157.907319999998</v>
      </c>
      <c r="E30" s="17">
        <f t="shared" si="0"/>
        <v>20.633846403940044</v>
      </c>
      <c r="F30" s="23">
        <v>20833.94484</v>
      </c>
      <c r="G30" s="17">
        <f t="shared" si="2"/>
        <v>365.54722547686265</v>
      </c>
      <c r="H30" s="24"/>
    </row>
    <row r="31" spans="1:9" x14ac:dyDescent="0.3">
      <c r="A31" s="22" t="s">
        <v>112</v>
      </c>
      <c r="B31" s="19" t="s">
        <v>34</v>
      </c>
      <c r="C31" s="12">
        <v>106231.2</v>
      </c>
      <c r="D31" s="23">
        <v>15571.418699999998</v>
      </c>
      <c r="E31" s="17">
        <f t="shared" si="0"/>
        <v>14.658046506111196</v>
      </c>
      <c r="F31" s="23">
        <v>16872.731949999998</v>
      </c>
      <c r="G31" s="17">
        <f t="shared" si="2"/>
        <v>92.287477488196572</v>
      </c>
      <c r="H31" s="24"/>
    </row>
    <row r="32" spans="1:9" x14ac:dyDescent="0.3">
      <c r="A32" s="22" t="s">
        <v>113</v>
      </c>
      <c r="B32" s="19" t="s">
        <v>35</v>
      </c>
      <c r="C32" s="12">
        <v>4274</v>
      </c>
      <c r="D32" s="23">
        <v>351.76603</v>
      </c>
      <c r="E32" s="17">
        <f t="shared" si="0"/>
        <v>8.2303703790360316</v>
      </c>
      <c r="F32" s="23">
        <v>13429.36853</v>
      </c>
      <c r="G32" s="17">
        <v>0</v>
      </c>
      <c r="H32" s="24"/>
    </row>
    <row r="33" spans="1:9" x14ac:dyDescent="0.3">
      <c r="A33" s="22" t="s">
        <v>114</v>
      </c>
      <c r="B33" s="19" t="s">
        <v>36</v>
      </c>
      <c r="C33" s="12">
        <v>2795215.02837</v>
      </c>
      <c r="D33" s="23">
        <v>610510.75930999999</v>
      </c>
      <c r="E33" s="17">
        <f t="shared" si="0"/>
        <v>21.841280656895041</v>
      </c>
      <c r="F33" s="23">
        <v>268001.42100999999</v>
      </c>
      <c r="G33" s="17">
        <f t="shared" si="2"/>
        <v>227.80131426512841</v>
      </c>
      <c r="H33" s="24"/>
    </row>
    <row r="34" spans="1:9" x14ac:dyDescent="0.3">
      <c r="A34" s="22" t="s">
        <v>115</v>
      </c>
      <c r="B34" s="19" t="s">
        <v>37</v>
      </c>
      <c r="C34" s="12">
        <v>31731.7</v>
      </c>
      <c r="D34" s="23">
        <v>5202.6577300000008</v>
      </c>
      <c r="E34" s="17">
        <f t="shared" si="0"/>
        <v>16.395773721546593</v>
      </c>
      <c r="F34" s="23">
        <v>8099.9109699999999</v>
      </c>
      <c r="G34" s="17">
        <f t="shared" si="2"/>
        <v>64.231048332127543</v>
      </c>
      <c r="H34" s="24"/>
    </row>
    <row r="35" spans="1:9" x14ac:dyDescent="0.3">
      <c r="A35" s="22" t="s">
        <v>116</v>
      </c>
      <c r="B35" s="19" t="s">
        <v>38</v>
      </c>
      <c r="C35" s="12">
        <v>705751.02599999995</v>
      </c>
      <c r="D35" s="23">
        <v>108420.68062999999</v>
      </c>
      <c r="E35" s="17">
        <f t="shared" si="0"/>
        <v>15.362454553484417</v>
      </c>
      <c r="F35" s="23">
        <v>145580.52856999999</v>
      </c>
      <c r="G35" s="17">
        <f t="shared" si="2"/>
        <v>74.474712858229324</v>
      </c>
      <c r="H35" s="24"/>
    </row>
    <row r="36" spans="1:9" x14ac:dyDescent="0.3">
      <c r="A36" s="21" t="s">
        <v>117</v>
      </c>
      <c r="B36" s="18" t="s">
        <v>39</v>
      </c>
      <c r="C36" s="13">
        <f>SUM(C37:C40)</f>
        <v>1115543.6933500001</v>
      </c>
      <c r="D36" s="13">
        <f t="shared" ref="D36" si="6">SUM(D37:D40)</f>
        <v>272140.40432999999</v>
      </c>
      <c r="E36" s="13">
        <f t="shared" si="0"/>
        <v>24.395315571437358</v>
      </c>
      <c r="F36" s="13">
        <f t="shared" ref="F36" si="7">SUM(F37:F40)</f>
        <v>624473.4267200001</v>
      </c>
      <c r="G36" s="13">
        <f t="shared" si="2"/>
        <v>43.579180904365636</v>
      </c>
    </row>
    <row r="37" spans="1:9" x14ac:dyDescent="0.3">
      <c r="A37" s="22" t="s">
        <v>118</v>
      </c>
      <c r="B37" s="19" t="s">
        <v>40</v>
      </c>
      <c r="C37" s="12">
        <v>3026.3</v>
      </c>
      <c r="D37" s="23">
        <v>0</v>
      </c>
      <c r="E37" s="17">
        <f t="shared" si="0"/>
        <v>0</v>
      </c>
      <c r="F37" s="23">
        <v>428413.07479000004</v>
      </c>
      <c r="G37" s="17">
        <f t="shared" si="2"/>
        <v>0</v>
      </c>
      <c r="H37" s="27"/>
    </row>
    <row r="38" spans="1:9" x14ac:dyDescent="0.3">
      <c r="A38" s="22" t="s">
        <v>119</v>
      </c>
      <c r="B38" s="19" t="s">
        <v>41</v>
      </c>
      <c r="C38" s="12">
        <v>870296.27895000007</v>
      </c>
      <c r="D38" s="23">
        <v>263936.18846999999</v>
      </c>
      <c r="E38" s="17">
        <f t="shared" si="0"/>
        <v>30.3271649958604</v>
      </c>
      <c r="F38" s="23">
        <v>183075.29978999999</v>
      </c>
      <c r="G38" s="17">
        <f t="shared" si="2"/>
        <v>144.16810392923188</v>
      </c>
      <c r="H38" s="27"/>
    </row>
    <row r="39" spans="1:9" x14ac:dyDescent="0.3">
      <c r="A39" s="22" t="s">
        <v>120</v>
      </c>
      <c r="B39" s="19" t="s">
        <v>42</v>
      </c>
      <c r="C39" s="12">
        <v>140927.37400000001</v>
      </c>
      <c r="D39" s="23">
        <v>0</v>
      </c>
      <c r="E39" s="17">
        <f t="shared" si="0"/>
        <v>0</v>
      </c>
      <c r="F39" s="23">
        <v>0</v>
      </c>
      <c r="G39" s="17">
        <v>0</v>
      </c>
      <c r="H39" s="27"/>
    </row>
    <row r="40" spans="1:9" x14ac:dyDescent="0.3">
      <c r="A40" s="22" t="s">
        <v>121</v>
      </c>
      <c r="B40" s="19" t="s">
        <v>43</v>
      </c>
      <c r="C40" s="12">
        <v>101293.74040000001</v>
      </c>
      <c r="D40" s="23">
        <v>8204.2158600000002</v>
      </c>
      <c r="E40" s="17">
        <f t="shared" si="0"/>
        <v>8.0994302585749889</v>
      </c>
      <c r="F40" s="23">
        <v>12985.05214</v>
      </c>
      <c r="G40" s="17">
        <f t="shared" si="2"/>
        <v>63.182001670422252</v>
      </c>
      <c r="H40" s="27"/>
    </row>
    <row r="41" spans="1:9" x14ac:dyDescent="0.3">
      <c r="A41" s="21" t="s">
        <v>122</v>
      </c>
      <c r="B41" s="18" t="s">
        <v>44</v>
      </c>
      <c r="C41" s="13">
        <f>SUM(C42:C43)</f>
        <v>404328.55</v>
      </c>
      <c r="D41" s="13">
        <f t="shared" ref="D41" si="8">SUM(D42:D43)</f>
        <v>4863.37932</v>
      </c>
      <c r="E41" s="13">
        <f t="shared" si="0"/>
        <v>1.2028285709727895</v>
      </c>
      <c r="F41" s="13">
        <f t="shared" ref="F41" si="9">SUM(F42:F43)</f>
        <v>4835.87003</v>
      </c>
      <c r="G41" s="13">
        <f t="shared" si="2"/>
        <v>100.56885916762323</v>
      </c>
    </row>
    <row r="42" spans="1:9" s="9" customFormat="1" ht="28.8" x14ac:dyDescent="0.3">
      <c r="A42" s="22" t="s">
        <v>123</v>
      </c>
      <c r="B42" s="19" t="s">
        <v>45</v>
      </c>
      <c r="C42" s="12">
        <v>5157.95</v>
      </c>
      <c r="D42" s="23">
        <v>88.96669</v>
      </c>
      <c r="E42" s="17">
        <f t="shared" si="0"/>
        <v>1.7248459174672108</v>
      </c>
      <c r="F42" s="23">
        <v>51</v>
      </c>
      <c r="G42" s="17">
        <f t="shared" si="2"/>
        <v>174.44449019607845</v>
      </c>
      <c r="I42" s="26"/>
    </row>
    <row r="43" spans="1:9" x14ac:dyDescent="0.3">
      <c r="A43" s="22" t="s">
        <v>124</v>
      </c>
      <c r="B43" s="19" t="s">
        <v>46</v>
      </c>
      <c r="C43" s="14">
        <v>399170.6</v>
      </c>
      <c r="D43" s="23">
        <v>4774.4126299999998</v>
      </c>
      <c r="E43" s="17">
        <f t="shared" si="0"/>
        <v>1.1960832360900326</v>
      </c>
      <c r="F43" s="23">
        <v>4784.87003</v>
      </c>
      <c r="G43" s="17">
        <f t="shared" si="2"/>
        <v>99.781448609169431</v>
      </c>
      <c r="H43" s="9"/>
    </row>
    <row r="44" spans="1:9" x14ac:dyDescent="0.3">
      <c r="A44" s="21" t="s">
        <v>125</v>
      </c>
      <c r="B44" s="18" t="s">
        <v>47</v>
      </c>
      <c r="C44" s="15">
        <f t="shared" ref="C44:D44" si="10">SUM(C45:C52)</f>
        <v>7222916.4240500005</v>
      </c>
      <c r="D44" s="15">
        <f t="shared" si="10"/>
        <v>1458719.57742</v>
      </c>
      <c r="E44" s="15">
        <f t="shared" si="0"/>
        <v>20.195714470167903</v>
      </c>
      <c r="F44" s="15">
        <f t="shared" ref="F44" si="11">SUM(F45:F52)</f>
        <v>1505213.0373699998</v>
      </c>
      <c r="G44" s="15">
        <f t="shared" si="2"/>
        <v>96.911170791396017</v>
      </c>
    </row>
    <row r="45" spans="1:9" s="9" customFormat="1" x14ac:dyDescent="0.3">
      <c r="A45" s="22" t="s">
        <v>126</v>
      </c>
      <c r="B45" s="19" t="s">
        <v>48</v>
      </c>
      <c r="C45" s="14">
        <v>1841039.341</v>
      </c>
      <c r="D45" s="23">
        <v>329905.77899999998</v>
      </c>
      <c r="E45" s="17">
        <f t="shared" si="0"/>
        <v>17.919539884509181</v>
      </c>
      <c r="F45" s="23">
        <v>334342.49383999995</v>
      </c>
      <c r="G45" s="17">
        <f t="shared" si="2"/>
        <v>98.673003006873799</v>
      </c>
      <c r="H45" s="24"/>
      <c r="I45" s="26"/>
    </row>
    <row r="46" spans="1:9" x14ac:dyDescent="0.3">
      <c r="A46" s="22" t="s">
        <v>127</v>
      </c>
      <c r="B46" s="19" t="s">
        <v>49</v>
      </c>
      <c r="C46" s="14">
        <v>4530864.8410499999</v>
      </c>
      <c r="D46" s="23">
        <v>965995.20317999995</v>
      </c>
      <c r="E46" s="17">
        <f t="shared" si="0"/>
        <v>21.320327069304863</v>
      </c>
      <c r="F46" s="23">
        <v>1008692.49095</v>
      </c>
      <c r="G46" s="17">
        <f t="shared" si="2"/>
        <v>95.767065963801599</v>
      </c>
      <c r="H46" s="24"/>
    </row>
    <row r="47" spans="1:9" x14ac:dyDescent="0.3">
      <c r="A47" s="22" t="s">
        <v>128</v>
      </c>
      <c r="B47" s="19" t="s">
        <v>50</v>
      </c>
      <c r="C47" s="14">
        <v>171093.12899999999</v>
      </c>
      <c r="D47" s="23">
        <v>14656.387720000001</v>
      </c>
      <c r="E47" s="17">
        <f t="shared" si="0"/>
        <v>8.5663216317704975</v>
      </c>
      <c r="F47" s="23">
        <v>15214.11671</v>
      </c>
      <c r="G47" s="17">
        <f t="shared" si="2"/>
        <v>96.334134931189183</v>
      </c>
      <c r="H47" s="24"/>
    </row>
    <row r="48" spans="1:9" x14ac:dyDescent="0.3">
      <c r="A48" s="22" t="s">
        <v>129</v>
      </c>
      <c r="B48" s="19" t="s">
        <v>51</v>
      </c>
      <c r="C48" s="14">
        <v>474992.37400000001</v>
      </c>
      <c r="D48" s="23">
        <v>110240.57528</v>
      </c>
      <c r="E48" s="17">
        <f t="shared" si="0"/>
        <v>23.208914777229666</v>
      </c>
      <c r="F48" s="23">
        <v>124646.74406</v>
      </c>
      <c r="G48" s="17">
        <f t="shared" si="2"/>
        <v>88.442402656690788</v>
      </c>
      <c r="H48" s="24"/>
    </row>
    <row r="49" spans="1:9" ht="28.8" x14ac:dyDescent="0.3">
      <c r="A49" s="22" t="s">
        <v>130</v>
      </c>
      <c r="B49" s="19" t="s">
        <v>52</v>
      </c>
      <c r="C49" s="14">
        <v>29855</v>
      </c>
      <c r="D49" s="23">
        <v>6996.0030099999994</v>
      </c>
      <c r="E49" s="17">
        <f t="shared" si="0"/>
        <v>23.433270842404955</v>
      </c>
      <c r="F49" s="23">
        <v>6530.4139000000005</v>
      </c>
      <c r="G49" s="17">
        <f t="shared" si="2"/>
        <v>107.1295497824418</v>
      </c>
      <c r="H49" s="24"/>
    </row>
    <row r="50" spans="1:9" x14ac:dyDescent="0.3">
      <c r="A50" s="22" t="s">
        <v>131</v>
      </c>
      <c r="B50" s="19" t="s">
        <v>53</v>
      </c>
      <c r="C50" s="14">
        <v>762.2</v>
      </c>
      <c r="D50" s="23">
        <v>0</v>
      </c>
      <c r="E50" s="17">
        <f t="shared" si="0"/>
        <v>0</v>
      </c>
      <c r="F50" s="23">
        <v>-5.04</v>
      </c>
      <c r="G50" s="17">
        <v>0</v>
      </c>
      <c r="H50" s="24"/>
    </row>
    <row r="51" spans="1:9" x14ac:dyDescent="0.3">
      <c r="A51" s="22" t="s">
        <v>132</v>
      </c>
      <c r="B51" s="19" t="s">
        <v>54</v>
      </c>
      <c r="C51" s="14">
        <v>4465.8999999999996</v>
      </c>
      <c r="D51" s="23">
        <v>173.02</v>
      </c>
      <c r="E51" s="17">
        <f t="shared" si="0"/>
        <v>3.8742470722586719</v>
      </c>
      <c r="F51" s="23">
        <v>2625.5051000000003</v>
      </c>
      <c r="G51" s="17">
        <f t="shared" si="2"/>
        <v>6.5899700594754123</v>
      </c>
      <c r="H51" s="24"/>
    </row>
    <row r="52" spans="1:9" x14ac:dyDescent="0.3">
      <c r="A52" s="22" t="s">
        <v>133</v>
      </c>
      <c r="B52" s="19" t="s">
        <v>55</v>
      </c>
      <c r="C52" s="14">
        <v>169843.639</v>
      </c>
      <c r="D52" s="23">
        <v>30752.609230000002</v>
      </c>
      <c r="E52" s="17">
        <f t="shared" si="0"/>
        <v>18.106423891447594</v>
      </c>
      <c r="F52" s="23">
        <v>13166.312810000001</v>
      </c>
      <c r="G52" s="17">
        <f t="shared" si="2"/>
        <v>233.5703979829718</v>
      </c>
      <c r="H52" s="24"/>
    </row>
    <row r="53" spans="1:9" x14ac:dyDescent="0.3">
      <c r="A53" s="21" t="s">
        <v>134</v>
      </c>
      <c r="B53" s="18" t="s">
        <v>56</v>
      </c>
      <c r="C53" s="13">
        <f>SUM(C54:C55)</f>
        <v>510253.30899999995</v>
      </c>
      <c r="D53" s="13">
        <f>SUM(D54:D55)</f>
        <v>63960.533510000001</v>
      </c>
      <c r="E53" s="13">
        <f t="shared" si="0"/>
        <v>12.535055115144781</v>
      </c>
      <c r="F53" s="13">
        <f>SUM(F54:F55)</f>
        <v>55168.565419999999</v>
      </c>
      <c r="G53" s="13">
        <f t="shared" si="2"/>
        <v>115.93655376583835</v>
      </c>
    </row>
    <row r="54" spans="1:9" s="9" customFormat="1" x14ac:dyDescent="0.3">
      <c r="A54" s="22" t="s">
        <v>135</v>
      </c>
      <c r="B54" s="19" t="s">
        <v>57</v>
      </c>
      <c r="C54" s="12">
        <v>492825.20899999997</v>
      </c>
      <c r="D54" s="23">
        <v>60737.654860000002</v>
      </c>
      <c r="E54" s="17">
        <f t="shared" si="0"/>
        <v>12.324380683212983</v>
      </c>
      <c r="F54" s="23">
        <v>52531.19571</v>
      </c>
      <c r="G54" s="17">
        <f t="shared" si="2"/>
        <v>115.62206806657133</v>
      </c>
      <c r="I54" s="26"/>
    </row>
    <row r="55" spans="1:9" x14ac:dyDescent="0.3">
      <c r="A55" s="22" t="s">
        <v>137</v>
      </c>
      <c r="B55" s="19" t="s">
        <v>58</v>
      </c>
      <c r="C55" s="12">
        <v>17428.099999999999</v>
      </c>
      <c r="D55" s="23">
        <v>3222.8786500000001</v>
      </c>
      <c r="E55" s="17">
        <f t="shared" si="0"/>
        <v>18.492426885317393</v>
      </c>
      <c r="F55" s="23">
        <v>2637.3697099999999</v>
      </c>
      <c r="G55" s="17">
        <f t="shared" si="2"/>
        <v>122.20048777310029</v>
      </c>
      <c r="H55" s="9"/>
    </row>
    <row r="56" spans="1:9" x14ac:dyDescent="0.3">
      <c r="A56" s="21" t="s">
        <v>138</v>
      </c>
      <c r="B56" s="18" t="s">
        <v>59</v>
      </c>
      <c r="C56" s="13">
        <f>SUM(C57:C62)</f>
        <v>1988237.9440000001</v>
      </c>
      <c r="D56" s="13">
        <f>SUM(D57:D62)</f>
        <v>346795.84467000002</v>
      </c>
      <c r="E56" s="13">
        <f t="shared" si="0"/>
        <v>17.442371307546075</v>
      </c>
      <c r="F56" s="13">
        <f>SUM(F57:F62)</f>
        <v>461389.66122000001</v>
      </c>
      <c r="G56" s="13">
        <f t="shared" si="2"/>
        <v>75.163332388724825</v>
      </c>
    </row>
    <row r="57" spans="1:9" x14ac:dyDescent="0.3">
      <c r="A57" s="22" t="s">
        <v>139</v>
      </c>
      <c r="B57" s="19" t="s">
        <v>60</v>
      </c>
      <c r="C57" s="12">
        <v>394453.7</v>
      </c>
      <c r="D57" s="23">
        <v>77565.396330000003</v>
      </c>
      <c r="E57" s="17">
        <f t="shared" si="0"/>
        <v>19.664005263482128</v>
      </c>
      <c r="F57" s="23">
        <v>67196.973270000002</v>
      </c>
      <c r="G57" s="17">
        <f t="shared" si="2"/>
        <v>115.42989595430033</v>
      </c>
    </row>
    <row r="58" spans="1:9" x14ac:dyDescent="0.3">
      <c r="A58" s="22" t="s">
        <v>140</v>
      </c>
      <c r="B58" s="19" t="s">
        <v>61</v>
      </c>
      <c r="C58" s="12">
        <v>246419.9</v>
      </c>
      <c r="D58" s="23">
        <v>25131.03559</v>
      </c>
      <c r="E58" s="17">
        <f t="shared" si="0"/>
        <v>10.198460266398939</v>
      </c>
      <c r="F58" s="23">
        <v>63268.462319999999</v>
      </c>
      <c r="G58" s="17">
        <f t="shared" si="2"/>
        <v>39.721268177645825</v>
      </c>
    </row>
    <row r="59" spans="1:9" x14ac:dyDescent="0.3">
      <c r="A59" s="22" t="s">
        <v>141</v>
      </c>
      <c r="B59" s="19" t="s">
        <v>62</v>
      </c>
      <c r="C59" s="12">
        <v>2998.2</v>
      </c>
      <c r="D59" s="23">
        <v>605.60469999999998</v>
      </c>
      <c r="E59" s="17">
        <f t="shared" si="0"/>
        <v>20.198942698952706</v>
      </c>
      <c r="F59" s="23">
        <v>780.57</v>
      </c>
      <c r="G59" s="17">
        <f t="shared" si="2"/>
        <v>77.584931524398826</v>
      </c>
    </row>
    <row r="60" spans="1:9" ht="28.8" x14ac:dyDescent="0.3">
      <c r="A60" s="22" t="s">
        <v>142</v>
      </c>
      <c r="B60" s="19" t="s">
        <v>64</v>
      </c>
      <c r="C60" s="12">
        <v>29078</v>
      </c>
      <c r="D60" s="23">
        <v>6893.4027100000003</v>
      </c>
      <c r="E60" s="17">
        <f t="shared" si="0"/>
        <v>23.70659161565445</v>
      </c>
      <c r="F60" s="23">
        <v>4898.9017999999996</v>
      </c>
      <c r="G60" s="17">
        <f t="shared" si="2"/>
        <v>140.71322495176369</v>
      </c>
    </row>
    <row r="61" spans="1:9" x14ac:dyDescent="0.3">
      <c r="A61" s="22" t="s">
        <v>173</v>
      </c>
      <c r="B61" s="19" t="s">
        <v>172</v>
      </c>
      <c r="C61" s="12">
        <v>800</v>
      </c>
      <c r="D61" s="23">
        <v>0</v>
      </c>
      <c r="E61" s="17">
        <f t="shared" si="0"/>
        <v>0</v>
      </c>
      <c r="F61" s="23">
        <v>0</v>
      </c>
      <c r="G61" s="17">
        <v>0</v>
      </c>
    </row>
    <row r="62" spans="1:9" x14ac:dyDescent="0.3">
      <c r="A62" s="22" t="s">
        <v>143</v>
      </c>
      <c r="B62" s="19" t="s">
        <v>65</v>
      </c>
      <c r="C62" s="12">
        <v>1314488.1440000001</v>
      </c>
      <c r="D62" s="23">
        <v>236600.40534</v>
      </c>
      <c r="E62" s="17">
        <f t="shared" si="0"/>
        <v>17.999432434591817</v>
      </c>
      <c r="F62" s="23">
        <v>325244.75383</v>
      </c>
      <c r="G62" s="17">
        <f t="shared" si="2"/>
        <v>72.745341025136739</v>
      </c>
    </row>
    <row r="63" spans="1:9" x14ac:dyDescent="0.3">
      <c r="A63" s="21" t="s">
        <v>144</v>
      </c>
      <c r="B63" s="18" t="s">
        <v>66</v>
      </c>
      <c r="C63" s="13">
        <f>SUM(C64:C68)</f>
        <v>5695672.3321700003</v>
      </c>
      <c r="D63" s="13">
        <f>SUM(D64:D68)</f>
        <v>1673132.44612</v>
      </c>
      <c r="E63" s="13">
        <f t="shared" si="0"/>
        <v>29.375503865801768</v>
      </c>
      <c r="F63" s="13">
        <f t="shared" ref="F63" si="12">SUM(F64:F68)</f>
        <v>1528235.4317900003</v>
      </c>
      <c r="G63" s="13">
        <f t="shared" si="2"/>
        <v>109.48132802812221</v>
      </c>
    </row>
    <row r="64" spans="1:9" s="9" customFormat="1" x14ac:dyDescent="0.3">
      <c r="A64" s="22" t="s">
        <v>145</v>
      </c>
      <c r="B64" s="19" t="s">
        <v>67</v>
      </c>
      <c r="C64" s="12">
        <v>101639.4</v>
      </c>
      <c r="D64" s="23">
        <v>30812.06178</v>
      </c>
      <c r="E64" s="17">
        <f t="shared" si="0"/>
        <v>30.315076417216158</v>
      </c>
      <c r="F64" s="23">
        <v>23822.073539999998</v>
      </c>
      <c r="G64" s="17">
        <f t="shared" si="2"/>
        <v>129.34248451656825</v>
      </c>
      <c r="H64" s="24"/>
      <c r="I64" s="26"/>
    </row>
    <row r="65" spans="1:9" x14ac:dyDescent="0.3">
      <c r="A65" s="22" t="s">
        <v>146</v>
      </c>
      <c r="B65" s="19" t="s">
        <v>68</v>
      </c>
      <c r="C65" s="12">
        <v>321028.58117999998</v>
      </c>
      <c r="D65" s="23">
        <v>73776.199540000001</v>
      </c>
      <c r="E65" s="17">
        <f t="shared" si="0"/>
        <v>22.981193533866026</v>
      </c>
      <c r="F65" s="23">
        <v>76500.505540000013</v>
      </c>
      <c r="G65" s="17">
        <f t="shared" si="2"/>
        <v>96.438839219728365</v>
      </c>
      <c r="H65" s="24"/>
    </row>
    <row r="66" spans="1:9" x14ac:dyDescent="0.3">
      <c r="A66" s="22" t="s">
        <v>147</v>
      </c>
      <c r="B66" s="19" t="s">
        <v>69</v>
      </c>
      <c r="C66" s="12">
        <v>3753191.6549999998</v>
      </c>
      <c r="D66" s="23">
        <v>1151498.7770499999</v>
      </c>
      <c r="E66" s="17">
        <f t="shared" si="0"/>
        <v>30.680521617274032</v>
      </c>
      <c r="F66" s="23">
        <v>1141247.2246400001</v>
      </c>
      <c r="G66" s="17">
        <f t="shared" si="2"/>
        <v>100.89827621821674</v>
      </c>
      <c r="H66" s="24"/>
    </row>
    <row r="67" spans="1:9" x14ac:dyDescent="0.3">
      <c r="A67" s="22" t="s">
        <v>148</v>
      </c>
      <c r="B67" s="19" t="s">
        <v>70</v>
      </c>
      <c r="C67" s="12">
        <v>1462297.93</v>
      </c>
      <c r="D67" s="23">
        <v>410317.82438999997</v>
      </c>
      <c r="E67" s="17">
        <f t="shared" si="0"/>
        <v>28.059796568952265</v>
      </c>
      <c r="F67" s="23">
        <v>277635.50081</v>
      </c>
      <c r="G67" s="17">
        <f t="shared" si="2"/>
        <v>147.79011444606328</v>
      </c>
      <c r="H67" s="24"/>
    </row>
    <row r="68" spans="1:9" x14ac:dyDescent="0.3">
      <c r="A68" s="22" t="s">
        <v>149</v>
      </c>
      <c r="B68" s="19" t="s">
        <v>71</v>
      </c>
      <c r="C68" s="12">
        <v>57514.76599</v>
      </c>
      <c r="D68" s="23">
        <v>6727.5833600000005</v>
      </c>
      <c r="E68" s="17">
        <f t="shared" si="0"/>
        <v>11.697141150099984</v>
      </c>
      <c r="F68" s="23">
        <v>9030.1272599999993</v>
      </c>
      <c r="G68" s="17">
        <f t="shared" si="2"/>
        <v>74.501534322784295</v>
      </c>
      <c r="H68" s="24"/>
    </row>
    <row r="69" spans="1:9" x14ac:dyDescent="0.3">
      <c r="A69" s="21" t="s">
        <v>150</v>
      </c>
      <c r="B69" s="18" t="s">
        <v>72</v>
      </c>
      <c r="C69" s="13">
        <f>SUM(C70:C73)</f>
        <v>515350.90505</v>
      </c>
      <c r="D69" s="13">
        <f t="shared" ref="D69" si="13">SUM(D70:D73)</f>
        <v>67642.600279999984</v>
      </c>
      <c r="E69" s="13">
        <f t="shared" si="0"/>
        <v>13.125542153348352</v>
      </c>
      <c r="F69" s="13">
        <f t="shared" ref="F69" si="14">SUM(F70:F73)</f>
        <v>60327.707490000001</v>
      </c>
      <c r="G69" s="13">
        <f t="shared" si="2"/>
        <v>112.12526232861163</v>
      </c>
    </row>
    <row r="70" spans="1:9" s="9" customFormat="1" x14ac:dyDescent="0.3">
      <c r="A70" s="22" t="s">
        <v>151</v>
      </c>
      <c r="B70" s="19" t="s">
        <v>73</v>
      </c>
      <c r="C70" s="12">
        <v>112176.868</v>
      </c>
      <c r="D70" s="23">
        <v>26355.33483</v>
      </c>
      <c r="E70" s="17">
        <f t="shared" ref="E70:E83" si="15">D70/C70*100</f>
        <v>23.494447028062861</v>
      </c>
      <c r="F70" s="23">
        <v>26704.724460000001</v>
      </c>
      <c r="G70" s="17">
        <f t="shared" si="2"/>
        <v>98.691656113047188</v>
      </c>
      <c r="H70" s="1"/>
      <c r="I70" s="26"/>
    </row>
    <row r="71" spans="1:9" x14ac:dyDescent="0.3">
      <c r="A71" s="22" t="s">
        <v>152</v>
      </c>
      <c r="B71" s="19" t="s">
        <v>74</v>
      </c>
      <c r="C71" s="12">
        <v>258062.62463000001</v>
      </c>
      <c r="D71" s="23">
        <v>15301.791789999999</v>
      </c>
      <c r="E71" s="17">
        <f t="shared" si="15"/>
        <v>5.9294877791540346</v>
      </c>
      <c r="F71" s="23">
        <v>0</v>
      </c>
      <c r="G71" s="17">
        <v>0</v>
      </c>
    </row>
    <row r="72" spans="1:9" x14ac:dyDescent="0.3">
      <c r="A72" s="22" t="s">
        <v>153</v>
      </c>
      <c r="B72" s="19" t="s">
        <v>75</v>
      </c>
      <c r="C72" s="12">
        <v>80382.212</v>
      </c>
      <c r="D72" s="23">
        <v>16443.193210000001</v>
      </c>
      <c r="E72" s="17">
        <f t="shared" si="15"/>
        <v>20.456258668273524</v>
      </c>
      <c r="F72" s="23">
        <v>19762.135120000003</v>
      </c>
      <c r="G72" s="17">
        <f t="shared" ref="G72:G83" si="16">D72/F72*100</f>
        <v>83.205549957802333</v>
      </c>
    </row>
    <row r="73" spans="1:9" x14ac:dyDescent="0.3">
      <c r="A73" s="22" t="s">
        <v>154</v>
      </c>
      <c r="B73" s="19" t="s">
        <v>76</v>
      </c>
      <c r="C73" s="12">
        <v>64729.200420000001</v>
      </c>
      <c r="D73" s="23">
        <v>9542.2804499999984</v>
      </c>
      <c r="E73" s="17">
        <f t="shared" si="15"/>
        <v>14.741848173751931</v>
      </c>
      <c r="F73" s="23">
        <v>13860.84791</v>
      </c>
      <c r="G73" s="17">
        <f t="shared" si="16"/>
        <v>68.843410677031216</v>
      </c>
    </row>
    <row r="74" spans="1:9" x14ac:dyDescent="0.3">
      <c r="A74" s="21" t="s">
        <v>155</v>
      </c>
      <c r="B74" s="18" t="s">
        <v>77</v>
      </c>
      <c r="C74" s="13">
        <f>SUM(C75:C77)</f>
        <v>137855.9</v>
      </c>
      <c r="D74" s="13">
        <f t="shared" ref="D74" si="17">SUM(D75:D77)</f>
        <v>31481.756850000002</v>
      </c>
      <c r="E74" s="13">
        <f t="shared" si="15"/>
        <v>22.836713444981317</v>
      </c>
      <c r="F74" s="13">
        <f t="shared" ref="F74" si="18">SUM(F75:F77)</f>
        <v>27390.972109999999</v>
      </c>
      <c r="G74" s="13">
        <f t="shared" si="16"/>
        <v>114.93479210439021</v>
      </c>
    </row>
    <row r="75" spans="1:9" x14ac:dyDescent="0.3">
      <c r="A75" s="22" t="s">
        <v>156</v>
      </c>
      <c r="B75" s="19" t="s">
        <v>78</v>
      </c>
      <c r="C75" s="12">
        <v>69927</v>
      </c>
      <c r="D75" s="23">
        <v>15811.19822</v>
      </c>
      <c r="E75" s="17">
        <f t="shared" si="15"/>
        <v>22.611006077766817</v>
      </c>
      <c r="F75" s="23">
        <v>14922.327429999999</v>
      </c>
      <c r="G75" s="17">
        <v>0</v>
      </c>
    </row>
    <row r="76" spans="1:9" x14ac:dyDescent="0.3">
      <c r="A76" s="22" t="s">
        <v>157</v>
      </c>
      <c r="B76" s="19" t="s">
        <v>79</v>
      </c>
      <c r="C76" s="12">
        <v>46129.599999999999</v>
      </c>
      <c r="D76" s="23">
        <v>12814.78175</v>
      </c>
      <c r="E76" s="17">
        <f t="shared" si="15"/>
        <v>27.779954194270058</v>
      </c>
      <c r="F76" s="23">
        <v>10923.92374</v>
      </c>
      <c r="G76" s="17">
        <f t="shared" si="16"/>
        <v>117.30933000819354</v>
      </c>
    </row>
    <row r="77" spans="1:9" x14ac:dyDescent="0.3">
      <c r="A77" s="22" t="s">
        <v>158</v>
      </c>
      <c r="B77" s="19" t="s">
        <v>80</v>
      </c>
      <c r="C77" s="12">
        <v>21799.3</v>
      </c>
      <c r="D77" s="23">
        <v>2855.7768799999999</v>
      </c>
      <c r="E77" s="17">
        <f t="shared" si="15"/>
        <v>13.100314597257709</v>
      </c>
      <c r="F77" s="23">
        <v>1544.7209399999999</v>
      </c>
      <c r="G77" s="17">
        <f t="shared" si="16"/>
        <v>184.87331957835698</v>
      </c>
    </row>
    <row r="78" spans="1:9" ht="28.8" x14ac:dyDescent="0.3">
      <c r="A78" s="21" t="s">
        <v>159</v>
      </c>
      <c r="B78" s="18" t="s">
        <v>81</v>
      </c>
      <c r="C78" s="13">
        <f>C79</f>
        <v>200365.7</v>
      </c>
      <c r="D78" s="13">
        <f t="shared" ref="D78" si="19">D79</f>
        <v>48481.700969999998</v>
      </c>
      <c r="E78" s="13">
        <f t="shared" si="15"/>
        <v>24.196606989120394</v>
      </c>
      <c r="F78" s="13">
        <f t="shared" ref="F78" si="20">F79</f>
        <v>47634.76036</v>
      </c>
      <c r="G78" s="13">
        <f t="shared" si="16"/>
        <v>101.77798860243914</v>
      </c>
    </row>
    <row r="79" spans="1:9" s="9" customFormat="1" ht="28.8" x14ac:dyDescent="0.3">
      <c r="A79" s="22" t="s">
        <v>160</v>
      </c>
      <c r="B79" s="19" t="s">
        <v>82</v>
      </c>
      <c r="C79" s="12">
        <v>200365.7</v>
      </c>
      <c r="D79" s="23">
        <v>48481.700969999998</v>
      </c>
      <c r="E79" s="17">
        <f t="shared" si="15"/>
        <v>24.196606989120394</v>
      </c>
      <c r="F79" s="23">
        <v>47634.76036</v>
      </c>
      <c r="G79" s="17">
        <f t="shared" si="16"/>
        <v>101.77798860243914</v>
      </c>
      <c r="I79" s="26"/>
    </row>
    <row r="80" spans="1:9" ht="43.2" x14ac:dyDescent="0.3">
      <c r="A80" s="21" t="s">
        <v>161</v>
      </c>
      <c r="B80" s="18" t="s">
        <v>83</v>
      </c>
      <c r="C80" s="13">
        <f>SUM(C81:C83)</f>
        <v>1286586.5</v>
      </c>
      <c r="D80" s="13">
        <f t="shared" ref="D80" si="21">SUM(D81:D83)</f>
        <v>297211.245</v>
      </c>
      <c r="E80" s="13">
        <f t="shared" si="15"/>
        <v>23.100758868525357</v>
      </c>
      <c r="F80" s="13">
        <f t="shared" ref="F80" si="22">SUM(F81:F83)</f>
        <v>337157.24300000002</v>
      </c>
      <c r="G80" s="13">
        <f t="shared" si="16"/>
        <v>88.152116310904816</v>
      </c>
    </row>
    <row r="81" spans="1:9" s="9" customFormat="1" ht="43.2" x14ac:dyDescent="0.3">
      <c r="A81" s="22" t="s">
        <v>162</v>
      </c>
      <c r="B81" s="19" t="s">
        <v>84</v>
      </c>
      <c r="C81" s="12">
        <v>772507.7</v>
      </c>
      <c r="D81" s="23">
        <v>199842.13399999999</v>
      </c>
      <c r="E81" s="17">
        <f t="shared" si="15"/>
        <v>25.869274053837909</v>
      </c>
      <c r="F81" s="23">
        <v>188964.785</v>
      </c>
      <c r="G81" s="17">
        <f t="shared" si="16"/>
        <v>105.75628363771588</v>
      </c>
      <c r="I81" s="26"/>
    </row>
    <row r="82" spans="1:9" x14ac:dyDescent="0.3">
      <c r="A82" s="22" t="s">
        <v>163</v>
      </c>
      <c r="B82" s="19" t="s">
        <v>85</v>
      </c>
      <c r="C82" s="12">
        <v>149382</v>
      </c>
      <c r="D82" s="23">
        <v>21712.940999999999</v>
      </c>
      <c r="E82" s="17">
        <f t="shared" si="15"/>
        <v>14.535178937221351</v>
      </c>
      <c r="F82" s="23">
        <v>72215.588000000003</v>
      </c>
      <c r="G82" s="17">
        <f t="shared" si="16"/>
        <v>30.066834046965035</v>
      </c>
      <c r="H82" s="9"/>
    </row>
    <row r="83" spans="1:9" x14ac:dyDescent="0.3">
      <c r="A83" s="22" t="s">
        <v>164</v>
      </c>
      <c r="B83" s="19" t="s">
        <v>86</v>
      </c>
      <c r="C83" s="12">
        <v>364696.8</v>
      </c>
      <c r="D83" s="23">
        <v>75656.17</v>
      </c>
      <c r="E83" s="17">
        <f t="shared" si="15"/>
        <v>20.74495032585973</v>
      </c>
      <c r="F83" s="23">
        <v>75976.87</v>
      </c>
      <c r="G83" s="17">
        <f t="shared" si="16"/>
        <v>99.577897852333223</v>
      </c>
      <c r="H83" s="9"/>
    </row>
  </sheetData>
  <mergeCells count="4">
    <mergeCell ref="A4:D4"/>
    <mergeCell ref="A1:G1"/>
    <mergeCell ref="A2:G2"/>
    <mergeCell ref="A3:G3"/>
  </mergeCells>
  <phoneticPr fontId="7" type="noConversion"/>
  <pageMargins left="0.17" right="0.17" top="0.17" bottom="0.16" header="0.17" footer="0.16"/>
  <pageSetup paperSize="9" scale="69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86"/>
  <sheetViews>
    <sheetView topLeftCell="A68" zoomScale="75" zoomScaleNormal="75" zoomScaleSheetLayoutView="80" workbookViewId="0">
      <selection activeCell="G65" sqref="G65"/>
    </sheetView>
  </sheetViews>
  <sheetFormatPr defaultColWidth="18.6640625" defaultRowHeight="15.65" x14ac:dyDescent="0.3"/>
  <cols>
    <col min="1" max="1" width="60.6640625" style="3" customWidth="1"/>
    <col min="2" max="2" width="9" style="3" customWidth="1"/>
    <col min="3" max="3" width="17.6640625" style="4" customWidth="1"/>
    <col min="4" max="4" width="15.6640625" style="4" customWidth="1"/>
    <col min="5" max="5" width="14.6640625" style="1" customWidth="1"/>
    <col min="6" max="6" width="15.88671875" style="1" customWidth="1"/>
    <col min="7" max="7" width="14.6640625" style="1" customWidth="1"/>
    <col min="8" max="253" width="9.109375" style="1" customWidth="1"/>
    <col min="254" max="254" width="89" style="1" customWidth="1"/>
    <col min="255" max="16384" width="18.6640625" style="1"/>
  </cols>
  <sheetData>
    <row r="1" spans="1:7" x14ac:dyDescent="0.3">
      <c r="A1" s="29" t="s">
        <v>0</v>
      </c>
      <c r="B1" s="29"/>
      <c r="C1" s="29"/>
      <c r="D1" s="29"/>
      <c r="E1" s="29"/>
      <c r="F1" s="30"/>
      <c r="G1" s="30"/>
    </row>
    <row r="2" spans="1:7" x14ac:dyDescent="0.3">
      <c r="A2" s="31" t="s">
        <v>87</v>
      </c>
      <c r="B2" s="31"/>
      <c r="C2" s="31"/>
      <c r="D2" s="31"/>
      <c r="E2" s="31"/>
      <c r="F2" s="30"/>
      <c r="G2" s="30"/>
    </row>
    <row r="3" spans="1:7" x14ac:dyDescent="0.3">
      <c r="A3" s="32" t="s">
        <v>167</v>
      </c>
      <c r="B3" s="32"/>
      <c r="C3" s="32"/>
      <c r="D3" s="32"/>
      <c r="E3" s="32"/>
      <c r="F3" s="33"/>
      <c r="G3" s="33"/>
    </row>
    <row r="4" spans="1:7" s="2" customFormat="1" ht="16" hidden="1" customHeight="1" x14ac:dyDescent="0.25">
      <c r="A4" s="28" t="s">
        <v>1</v>
      </c>
      <c r="B4" s="28"/>
      <c r="C4" s="28"/>
      <c r="D4" s="28"/>
    </row>
    <row r="5" spans="1:7" x14ac:dyDescent="0.3">
      <c r="A5" s="3" t="s">
        <v>2</v>
      </c>
      <c r="E5" s="4"/>
      <c r="G5" s="4" t="s">
        <v>4</v>
      </c>
    </row>
    <row r="6" spans="1:7" ht="128.19999999999999" customHeight="1" x14ac:dyDescent="0.3">
      <c r="A6" s="5" t="s">
        <v>3</v>
      </c>
      <c r="B6" s="7" t="s">
        <v>9</v>
      </c>
      <c r="C6" s="6" t="s">
        <v>171</v>
      </c>
      <c r="D6" s="6" t="s">
        <v>169</v>
      </c>
      <c r="E6" s="6" t="s">
        <v>170</v>
      </c>
      <c r="F6" s="6" t="s">
        <v>88</v>
      </c>
      <c r="G6" s="6" t="s">
        <v>5</v>
      </c>
    </row>
    <row r="7" spans="1:7" s="9" customFormat="1" x14ac:dyDescent="0.3">
      <c r="A7" s="20" t="s">
        <v>7</v>
      </c>
      <c r="B7" s="8"/>
      <c r="C7" s="16">
        <f>C8+C18+C21+C27+C37+C42+C45+C54+C58+C66+C72+C77+C81+C83</f>
        <v>27760192.573710002</v>
      </c>
      <c r="D7" s="16">
        <f>D8+D18+D21+D27+D37+D42+D45+D54+D58+D66+D72+D77+D81+D83</f>
        <v>5693947.76028</v>
      </c>
      <c r="E7" s="16">
        <f>D7/C7*100</f>
        <v>20.511196906005591</v>
      </c>
      <c r="F7" s="16">
        <f>F8+F18+F21+F27+F37+F42+F45+F54+F58+F66+F72+F77+F81+F83</f>
        <v>4533619.0454799999</v>
      </c>
      <c r="G7" s="16">
        <f>D7/F7*100</f>
        <v>125.59387330871665</v>
      </c>
    </row>
    <row r="8" spans="1:7" s="9" customFormat="1" x14ac:dyDescent="0.3">
      <c r="A8" s="21" t="s">
        <v>8</v>
      </c>
      <c r="B8" s="18" t="s">
        <v>10</v>
      </c>
      <c r="C8" s="16">
        <f>SUM(C9:C17)</f>
        <v>1842167.6672899998</v>
      </c>
      <c r="D8" s="16">
        <f>SUM(D9:D17)</f>
        <v>297941.69151999999</v>
      </c>
      <c r="E8" s="16">
        <f t="shared" ref="E8:E72" si="0">D8/C8*100</f>
        <v>16.173429640001228</v>
      </c>
      <c r="F8" s="16">
        <f t="shared" ref="F8" si="1">SUM(F9:F17)</f>
        <v>271553.22871</v>
      </c>
      <c r="G8" s="16">
        <f t="shared" ref="G8:G72" si="2">D8/F8*100</f>
        <v>109.71760230410703</v>
      </c>
    </row>
    <row r="9" spans="1:7" ht="28.8" x14ac:dyDescent="0.3">
      <c r="A9" s="22" t="s">
        <v>89</v>
      </c>
      <c r="B9" s="19" t="s">
        <v>11</v>
      </c>
      <c r="C9" s="23">
        <v>21660.234550000001</v>
      </c>
      <c r="D9" s="23">
        <v>4331.6986799999995</v>
      </c>
      <c r="E9" s="17">
        <f t="shared" si="0"/>
        <v>19.998392307344609</v>
      </c>
      <c r="F9" s="23">
        <v>5657.8794500000004</v>
      </c>
      <c r="G9" s="17">
        <f t="shared" si="2"/>
        <v>76.560462595221949</v>
      </c>
    </row>
    <row r="10" spans="1:7" ht="43.2" x14ac:dyDescent="0.3">
      <c r="A10" s="22" t="s">
        <v>90</v>
      </c>
      <c r="B10" s="19" t="s">
        <v>12</v>
      </c>
      <c r="C10" s="23">
        <v>138051.54949</v>
      </c>
      <c r="D10" s="23">
        <v>26165.653100000003</v>
      </c>
      <c r="E10" s="17">
        <f t="shared" si="0"/>
        <v>18.953538150540901</v>
      </c>
      <c r="F10" s="23">
        <v>26148.023350000003</v>
      </c>
      <c r="G10" s="17">
        <f t="shared" si="2"/>
        <v>100.06742287844868</v>
      </c>
    </row>
    <row r="11" spans="1:7" ht="43.2" x14ac:dyDescent="0.3">
      <c r="A11" s="22" t="s">
        <v>91</v>
      </c>
      <c r="B11" s="19" t="s">
        <v>13</v>
      </c>
      <c r="C11" s="23">
        <v>638176.15547</v>
      </c>
      <c r="D11" s="23">
        <v>124977.36500000001</v>
      </c>
      <c r="E11" s="17">
        <f t="shared" si="0"/>
        <v>19.583521560431453</v>
      </c>
      <c r="F11" s="23">
        <v>123514.95998</v>
      </c>
      <c r="G11" s="17">
        <f t="shared" si="2"/>
        <v>101.18399019862598</v>
      </c>
    </row>
    <row r="12" spans="1:7" x14ac:dyDescent="0.3">
      <c r="A12" s="22" t="s">
        <v>92</v>
      </c>
      <c r="B12" s="19" t="s">
        <v>14</v>
      </c>
      <c r="C12" s="23">
        <v>51162.7</v>
      </c>
      <c r="D12" s="23">
        <v>8956.6634700000013</v>
      </c>
      <c r="E12" s="17">
        <f t="shared" si="0"/>
        <v>17.50623690696543</v>
      </c>
      <c r="F12" s="23">
        <v>6196.3566600000004</v>
      </c>
      <c r="G12" s="17">
        <f t="shared" si="2"/>
        <v>144.54725512846773</v>
      </c>
    </row>
    <row r="13" spans="1:7" ht="43.2" x14ac:dyDescent="0.3">
      <c r="A13" s="22" t="s">
        <v>93</v>
      </c>
      <c r="B13" s="19" t="s">
        <v>15</v>
      </c>
      <c r="C13" s="23">
        <v>198896.44099999999</v>
      </c>
      <c r="D13" s="23">
        <v>31912.062010000001</v>
      </c>
      <c r="E13" s="17">
        <f t="shared" si="0"/>
        <v>16.044561606811257</v>
      </c>
      <c r="F13" s="23">
        <v>30936.2562</v>
      </c>
      <c r="G13" s="17">
        <f t="shared" si="2"/>
        <v>103.1542466020824</v>
      </c>
    </row>
    <row r="14" spans="1:7" x14ac:dyDescent="0.3">
      <c r="A14" s="22" t="s">
        <v>94</v>
      </c>
      <c r="B14" s="19" t="s">
        <v>16</v>
      </c>
      <c r="C14" s="23">
        <v>80724.298709999988</v>
      </c>
      <c r="D14" s="23">
        <v>4761.6945400000004</v>
      </c>
      <c r="E14" s="17">
        <f t="shared" si="0"/>
        <v>5.8987127991117871</v>
      </c>
      <c r="F14" s="23">
        <v>4496.6200799999997</v>
      </c>
      <c r="G14" s="17">
        <f t="shared" si="2"/>
        <v>105.89497122914597</v>
      </c>
    </row>
    <row r="15" spans="1:7" x14ac:dyDescent="0.3">
      <c r="A15" s="22" t="s">
        <v>95</v>
      </c>
      <c r="B15" s="19" t="s">
        <v>17</v>
      </c>
      <c r="C15" s="23">
        <v>41377</v>
      </c>
      <c r="D15" s="23">
        <v>10154.482480000001</v>
      </c>
      <c r="E15" s="17">
        <f t="shared" si="0"/>
        <v>24.541369553133386</v>
      </c>
      <c r="F15" s="23">
        <v>6690.7160000000003</v>
      </c>
      <c r="G15" s="17">
        <f t="shared" si="2"/>
        <v>151.7697430289972</v>
      </c>
    </row>
    <row r="16" spans="1:7" x14ac:dyDescent="0.3">
      <c r="A16" s="22" t="s">
        <v>96</v>
      </c>
      <c r="B16" s="19" t="s">
        <v>18</v>
      </c>
      <c r="C16" s="23">
        <v>36086.88536</v>
      </c>
      <c r="D16" s="23">
        <v>40</v>
      </c>
      <c r="E16" s="17">
        <f t="shared" si="0"/>
        <v>0.11084359207219761</v>
      </c>
      <c r="F16" s="23">
        <v>10</v>
      </c>
      <c r="G16" s="17">
        <f t="shared" si="2"/>
        <v>400</v>
      </c>
    </row>
    <row r="17" spans="1:7" x14ac:dyDescent="0.3">
      <c r="A17" s="22" t="s">
        <v>97</v>
      </c>
      <c r="B17" s="19" t="s">
        <v>19</v>
      </c>
      <c r="C17" s="23">
        <v>636032.40271000005</v>
      </c>
      <c r="D17" s="23">
        <v>86642.072239999994</v>
      </c>
      <c r="E17" s="17">
        <f t="shared" si="0"/>
        <v>13.622273310421981</v>
      </c>
      <c r="F17" s="23">
        <v>67902.416989999998</v>
      </c>
      <c r="G17" s="17">
        <f t="shared" si="2"/>
        <v>127.59792078205375</v>
      </c>
    </row>
    <row r="18" spans="1:7" s="9" customFormat="1" x14ac:dyDescent="0.3">
      <c r="A18" s="21" t="s">
        <v>98</v>
      </c>
      <c r="B18" s="18" t="s">
        <v>20</v>
      </c>
      <c r="C18" s="16">
        <f>SUM(C19:C20)</f>
        <v>13935.6</v>
      </c>
      <c r="D18" s="16">
        <f>SUM(D19:D20)</f>
        <v>2308.93282</v>
      </c>
      <c r="E18" s="16">
        <f t="shared" si="0"/>
        <v>16.568592812652486</v>
      </c>
      <c r="F18" s="16">
        <f t="shared" ref="F18" si="3">SUM(F19:F20)</f>
        <v>1843.05618</v>
      </c>
      <c r="G18" s="16">
        <f t="shared" si="2"/>
        <v>125.27739767541975</v>
      </c>
    </row>
    <row r="19" spans="1:7" x14ac:dyDescent="0.3">
      <c r="A19" s="22" t="s">
        <v>99</v>
      </c>
      <c r="B19" s="19" t="s">
        <v>21</v>
      </c>
      <c r="C19" s="23">
        <v>13892.9</v>
      </c>
      <c r="D19" s="23">
        <v>2281.1778199999999</v>
      </c>
      <c r="E19" s="17">
        <f t="shared" si="0"/>
        <v>16.419738283583701</v>
      </c>
      <c r="F19" s="23">
        <v>1843.05618</v>
      </c>
      <c r="G19" s="17">
        <f t="shared" si="2"/>
        <v>123.77147505074966</v>
      </c>
    </row>
    <row r="20" spans="1:7" x14ac:dyDescent="0.3">
      <c r="A20" s="22" t="s">
        <v>100</v>
      </c>
      <c r="B20" s="19" t="s">
        <v>22</v>
      </c>
      <c r="C20" s="23">
        <v>42.7</v>
      </c>
      <c r="D20" s="23">
        <v>27.754999999999999</v>
      </c>
      <c r="E20" s="17">
        <f t="shared" si="0"/>
        <v>64.999999999999986</v>
      </c>
      <c r="F20" s="23">
        <v>0</v>
      </c>
      <c r="G20" s="17">
        <v>0</v>
      </c>
    </row>
    <row r="21" spans="1:7" s="9" customFormat="1" ht="28.8" x14ac:dyDescent="0.3">
      <c r="A21" s="21" t="s">
        <v>101</v>
      </c>
      <c r="B21" s="18" t="s">
        <v>23</v>
      </c>
      <c r="C21" s="16">
        <f>SUM(C22:C26)</f>
        <v>178354.58600000001</v>
      </c>
      <c r="D21" s="16">
        <f t="shared" ref="D21" si="4">SUM(D22:D26)</f>
        <v>24818.106089999997</v>
      </c>
      <c r="E21" s="16">
        <f t="shared" si="0"/>
        <v>13.915036695496013</v>
      </c>
      <c r="F21" s="16">
        <f t="shared" ref="F21" si="5">SUM(F22:F26)</f>
        <v>49225.895499999999</v>
      </c>
      <c r="G21" s="16">
        <f t="shared" si="2"/>
        <v>50.416769137292782</v>
      </c>
    </row>
    <row r="22" spans="1:7" x14ac:dyDescent="0.3">
      <c r="A22" s="11" t="s">
        <v>102</v>
      </c>
      <c r="B22" s="19" t="s">
        <v>24</v>
      </c>
      <c r="C22" s="17">
        <v>0</v>
      </c>
      <c r="D22" s="17">
        <v>0</v>
      </c>
      <c r="E22" s="17">
        <v>0</v>
      </c>
      <c r="F22" s="23">
        <v>3.02</v>
      </c>
      <c r="G22" s="17">
        <f t="shared" si="2"/>
        <v>0</v>
      </c>
    </row>
    <row r="23" spans="1:7" x14ac:dyDescent="0.3">
      <c r="A23" s="22" t="s">
        <v>103</v>
      </c>
      <c r="B23" s="19" t="s">
        <v>25</v>
      </c>
      <c r="C23" s="17">
        <v>27933.3</v>
      </c>
      <c r="D23" s="17">
        <v>4658.3016399999997</v>
      </c>
      <c r="E23" s="17">
        <f t="shared" si="0"/>
        <v>16.676517418278543</v>
      </c>
      <c r="F23" s="23">
        <v>6496.2359999999999</v>
      </c>
      <c r="G23" s="17">
        <f t="shared" si="2"/>
        <v>71.707703353141724</v>
      </c>
    </row>
    <row r="24" spans="1:7" ht="28.8" x14ac:dyDescent="0.3">
      <c r="A24" s="22" t="s">
        <v>104</v>
      </c>
      <c r="B24" s="19" t="s">
        <v>26</v>
      </c>
      <c r="C24" s="17">
        <v>84137.782000000007</v>
      </c>
      <c r="D24" s="17">
        <v>20105.754129999998</v>
      </c>
      <c r="E24" s="17">
        <f t="shared" si="0"/>
        <v>23.896225514953549</v>
      </c>
      <c r="F24" s="23">
        <v>17716.639500000001</v>
      </c>
      <c r="G24" s="17">
        <f t="shared" si="2"/>
        <v>113.48514558869924</v>
      </c>
    </row>
    <row r="25" spans="1:7" x14ac:dyDescent="0.3">
      <c r="A25" s="22" t="s">
        <v>105</v>
      </c>
      <c r="B25" s="19" t="s">
        <v>27</v>
      </c>
      <c r="C25" s="17">
        <v>294.7</v>
      </c>
      <c r="D25" s="17">
        <v>0</v>
      </c>
      <c r="E25" s="17">
        <f t="shared" si="0"/>
        <v>0</v>
      </c>
      <c r="F25" s="23">
        <v>10</v>
      </c>
      <c r="G25" s="17">
        <f t="shared" si="2"/>
        <v>0</v>
      </c>
    </row>
    <row r="26" spans="1:7" ht="28.8" x14ac:dyDescent="0.3">
      <c r="A26" s="22" t="s">
        <v>106</v>
      </c>
      <c r="B26" s="19" t="s">
        <v>28</v>
      </c>
      <c r="C26" s="17">
        <v>65988.804000000004</v>
      </c>
      <c r="D26" s="17">
        <v>54.050319999999999</v>
      </c>
      <c r="E26" s="17">
        <f t="shared" si="0"/>
        <v>8.1908318871789218E-2</v>
      </c>
      <c r="F26" s="23">
        <v>25000</v>
      </c>
      <c r="G26" s="17">
        <f t="shared" si="2"/>
        <v>0.21620128</v>
      </c>
    </row>
    <row r="27" spans="1:7" s="9" customFormat="1" x14ac:dyDescent="0.3">
      <c r="A27" s="21" t="s">
        <v>107</v>
      </c>
      <c r="B27" s="18" t="s">
        <v>29</v>
      </c>
      <c r="C27" s="13">
        <f>SUM(C28:C36)</f>
        <v>5418966.1995999999</v>
      </c>
      <c r="D27" s="13">
        <f>SUM(D28:D36)</f>
        <v>916032.91307000001</v>
      </c>
      <c r="E27" s="13">
        <f t="shared" si="0"/>
        <v>16.904200530677176</v>
      </c>
      <c r="F27" s="13">
        <f t="shared" ref="F27" si="6">SUM(F28:F36)</f>
        <v>537015.57284000004</v>
      </c>
      <c r="G27" s="13">
        <f t="shared" si="2"/>
        <v>170.57846353050277</v>
      </c>
    </row>
    <row r="28" spans="1:7" x14ac:dyDescent="0.3">
      <c r="A28" s="22" t="s">
        <v>108</v>
      </c>
      <c r="B28" s="19" t="s">
        <v>30</v>
      </c>
      <c r="C28" s="23">
        <v>123933.85964</v>
      </c>
      <c r="D28" s="23">
        <v>16563.461759999998</v>
      </c>
      <c r="E28" s="17">
        <f t="shared" si="0"/>
        <v>13.36475908045883</v>
      </c>
      <c r="F28" s="23">
        <v>14137.58884</v>
      </c>
      <c r="G28" s="17">
        <f t="shared" si="2"/>
        <v>117.15902865371488</v>
      </c>
    </row>
    <row r="29" spans="1:7" x14ac:dyDescent="0.3">
      <c r="A29" s="22" t="s">
        <v>109</v>
      </c>
      <c r="B29" s="19" t="s">
        <v>31</v>
      </c>
      <c r="C29" s="23">
        <v>1550.97</v>
      </c>
      <c r="D29" s="23">
        <v>0</v>
      </c>
      <c r="E29" s="17">
        <f t="shared" si="0"/>
        <v>0</v>
      </c>
      <c r="F29" s="23">
        <v>0</v>
      </c>
      <c r="G29" s="17">
        <v>270.5</v>
      </c>
    </row>
    <row r="30" spans="1:7" x14ac:dyDescent="0.3">
      <c r="A30" s="22" t="s">
        <v>110</v>
      </c>
      <c r="B30" s="19" t="s">
        <v>32</v>
      </c>
      <c r="C30" s="23">
        <v>917095.1</v>
      </c>
      <c r="D30" s="23">
        <v>35344.133020000001</v>
      </c>
      <c r="E30" s="17">
        <f t="shared" si="0"/>
        <v>3.8539223489472354</v>
      </c>
      <c r="F30" s="23">
        <v>236526.96703</v>
      </c>
      <c r="G30" s="17">
        <f t="shared" si="2"/>
        <v>14.942961246155544</v>
      </c>
    </row>
    <row r="31" spans="1:7" x14ac:dyDescent="0.3">
      <c r="A31" s="22" t="s">
        <v>111</v>
      </c>
      <c r="B31" s="19" t="s">
        <v>33</v>
      </c>
      <c r="C31" s="23">
        <v>369374.66800000001</v>
      </c>
      <c r="D31" s="23">
        <v>76437.925319999995</v>
      </c>
      <c r="E31" s="17">
        <f t="shared" si="0"/>
        <v>20.693873170533717</v>
      </c>
      <c r="F31" s="23">
        <v>96839.723559999999</v>
      </c>
      <c r="G31" s="17">
        <f t="shared" si="2"/>
        <v>78.932407600937182</v>
      </c>
    </row>
    <row r="32" spans="1:7" x14ac:dyDescent="0.3">
      <c r="A32" s="22" t="s">
        <v>112</v>
      </c>
      <c r="B32" s="19" t="s">
        <v>34</v>
      </c>
      <c r="C32" s="23">
        <v>106231.2</v>
      </c>
      <c r="D32" s="23">
        <v>15571.418699999998</v>
      </c>
      <c r="E32" s="17">
        <f t="shared" si="0"/>
        <v>14.658046506111196</v>
      </c>
      <c r="F32" s="23">
        <v>12559.485650000001</v>
      </c>
      <c r="G32" s="17">
        <f t="shared" si="2"/>
        <v>123.98134074861575</v>
      </c>
    </row>
    <row r="33" spans="1:7" x14ac:dyDescent="0.3">
      <c r="A33" s="22" t="s">
        <v>113</v>
      </c>
      <c r="B33" s="19" t="s">
        <v>35</v>
      </c>
      <c r="C33" s="23">
        <v>39188.6</v>
      </c>
      <c r="D33" s="23">
        <v>11549.918029999999</v>
      </c>
      <c r="E33" s="17">
        <f t="shared" si="0"/>
        <v>29.472647734290074</v>
      </c>
      <c r="F33" s="23">
        <v>4698.9530000000004</v>
      </c>
      <c r="G33" s="17">
        <f t="shared" si="2"/>
        <v>245.79769216674433</v>
      </c>
    </row>
    <row r="34" spans="1:7" x14ac:dyDescent="0.3">
      <c r="A34" s="22" t="s">
        <v>114</v>
      </c>
      <c r="B34" s="19" t="s">
        <v>36</v>
      </c>
      <c r="C34" s="23">
        <v>3099374.07596</v>
      </c>
      <c r="D34" s="23">
        <v>642796.96212000004</v>
      </c>
      <c r="E34" s="17">
        <f t="shared" si="0"/>
        <v>20.7395734224466</v>
      </c>
      <c r="F34" s="23">
        <v>158202.64066999999</v>
      </c>
      <c r="G34" s="17">
        <f t="shared" si="2"/>
        <v>406.31241008222548</v>
      </c>
    </row>
    <row r="35" spans="1:7" x14ac:dyDescent="0.3">
      <c r="A35" s="22" t="s">
        <v>115</v>
      </c>
      <c r="B35" s="19" t="s">
        <v>37</v>
      </c>
      <c r="C35" s="23">
        <v>37731.699999999997</v>
      </c>
      <c r="D35" s="23">
        <v>6702.7781199999999</v>
      </c>
      <c r="E35" s="17">
        <f t="shared" si="0"/>
        <v>17.764315204456732</v>
      </c>
      <c r="F35" s="23">
        <v>4483.1962100000001</v>
      </c>
      <c r="G35" s="17">
        <f t="shared" si="2"/>
        <v>149.50891743370741</v>
      </c>
    </row>
    <row r="36" spans="1:7" x14ac:dyDescent="0.3">
      <c r="A36" s="22" t="s">
        <v>116</v>
      </c>
      <c r="B36" s="19" t="s">
        <v>38</v>
      </c>
      <c r="C36" s="23">
        <v>724486.02599999995</v>
      </c>
      <c r="D36" s="23">
        <v>111066.31600000001</v>
      </c>
      <c r="E36" s="17">
        <f t="shared" si="0"/>
        <v>15.330360008903748</v>
      </c>
      <c r="F36" s="23">
        <v>9567.0178800000012</v>
      </c>
      <c r="G36" s="17">
        <f t="shared" si="2"/>
        <v>1160.929323987006</v>
      </c>
    </row>
    <row r="37" spans="1:7" s="9" customFormat="1" x14ac:dyDescent="0.3">
      <c r="A37" s="21" t="s">
        <v>117</v>
      </c>
      <c r="B37" s="18" t="s">
        <v>39</v>
      </c>
      <c r="C37" s="13">
        <f t="shared" ref="C37:D37" si="7">SUM(C38:C41)</f>
        <v>1525828.8773400001</v>
      </c>
      <c r="D37" s="13">
        <f t="shared" si="7"/>
        <v>351028.22065000003</v>
      </c>
      <c r="E37" s="13">
        <f t="shared" si="0"/>
        <v>23.005739756476011</v>
      </c>
      <c r="F37" s="13">
        <f t="shared" ref="F37" si="8">SUM(F38:F41)</f>
        <v>201200.55440999998</v>
      </c>
      <c r="G37" s="13">
        <f t="shared" si="2"/>
        <v>174.46682573979695</v>
      </c>
    </row>
    <row r="38" spans="1:7" x14ac:dyDescent="0.3">
      <c r="A38" s="22" t="s">
        <v>118</v>
      </c>
      <c r="B38" s="19" t="s">
        <v>40</v>
      </c>
      <c r="C38" s="23">
        <v>9166.5840000000007</v>
      </c>
      <c r="D38" s="23">
        <v>176.56289999999998</v>
      </c>
      <c r="E38" s="17">
        <f t="shared" si="0"/>
        <v>1.9261580977166626</v>
      </c>
      <c r="F38" s="23">
        <v>51206.903749999998</v>
      </c>
      <c r="G38" s="17">
        <f t="shared" si="2"/>
        <v>0.3448029212271988</v>
      </c>
    </row>
    <row r="39" spans="1:7" x14ac:dyDescent="0.3">
      <c r="A39" s="22" t="s">
        <v>119</v>
      </c>
      <c r="B39" s="19" t="s">
        <v>41</v>
      </c>
      <c r="C39" s="23">
        <v>925536.52995</v>
      </c>
      <c r="D39" s="23">
        <v>266891.78875000001</v>
      </c>
      <c r="E39" s="17">
        <f t="shared" si="0"/>
        <v>28.836440282310438</v>
      </c>
      <c r="F39" s="23">
        <v>70598.145449999996</v>
      </c>
      <c r="G39" s="17">
        <f t="shared" si="2"/>
        <v>378.04362571963287</v>
      </c>
    </row>
    <row r="40" spans="1:7" x14ac:dyDescent="0.3">
      <c r="A40" s="22" t="s">
        <v>120</v>
      </c>
      <c r="B40" s="19" t="s">
        <v>42</v>
      </c>
      <c r="C40" s="23">
        <v>489332.02299000003</v>
      </c>
      <c r="D40" s="23">
        <v>75755.653139999995</v>
      </c>
      <c r="E40" s="17">
        <f t="shared" si="0"/>
        <v>15.481441961861576</v>
      </c>
      <c r="F40" s="23">
        <v>69597.285969999997</v>
      </c>
      <c r="G40" s="17">
        <f t="shared" si="2"/>
        <v>108.84857373986476</v>
      </c>
    </row>
    <row r="41" spans="1:7" ht="28.8" x14ac:dyDescent="0.3">
      <c r="A41" s="22" t="s">
        <v>121</v>
      </c>
      <c r="B41" s="19" t="s">
        <v>43</v>
      </c>
      <c r="C41" s="23">
        <v>101793.74040000001</v>
      </c>
      <c r="D41" s="23">
        <v>8204.2158600000002</v>
      </c>
      <c r="E41" s="17">
        <f t="shared" si="0"/>
        <v>8.0596467206739941</v>
      </c>
      <c r="F41" s="23">
        <v>9798.2192400000004</v>
      </c>
      <c r="G41" s="17">
        <f t="shared" si="2"/>
        <v>83.731703272236629</v>
      </c>
    </row>
    <row r="42" spans="1:7" s="9" customFormat="1" x14ac:dyDescent="0.3">
      <c r="A42" s="21" t="s">
        <v>122</v>
      </c>
      <c r="B42" s="18" t="s">
        <v>44</v>
      </c>
      <c r="C42" s="13">
        <f t="shared" ref="C42:D42" si="9">SUM(C43:C44)</f>
        <v>404328.55</v>
      </c>
      <c r="D42" s="13">
        <f t="shared" si="9"/>
        <v>4863.37932</v>
      </c>
      <c r="E42" s="13">
        <f t="shared" si="0"/>
        <v>1.2028285709727895</v>
      </c>
      <c r="F42" s="13">
        <f t="shared" ref="F42" si="10">SUM(F43:F44)</f>
        <v>4411.8236099999995</v>
      </c>
      <c r="G42" s="13">
        <f t="shared" si="2"/>
        <v>110.23512610469031</v>
      </c>
    </row>
    <row r="43" spans="1:7" ht="28.8" x14ac:dyDescent="0.3">
      <c r="A43" s="22" t="s">
        <v>123</v>
      </c>
      <c r="B43" s="19" t="s">
        <v>45</v>
      </c>
      <c r="C43" s="23">
        <v>5157.95</v>
      </c>
      <c r="D43" s="23">
        <v>88.96669</v>
      </c>
      <c r="E43" s="17">
        <f t="shared" si="0"/>
        <v>1.7248459174672108</v>
      </c>
      <c r="F43" s="23">
        <v>300</v>
      </c>
      <c r="G43" s="17">
        <f t="shared" si="2"/>
        <v>29.655563333333333</v>
      </c>
    </row>
    <row r="44" spans="1:7" x14ac:dyDescent="0.3">
      <c r="A44" s="22" t="s">
        <v>124</v>
      </c>
      <c r="B44" s="19" t="s">
        <v>46</v>
      </c>
      <c r="C44" s="23">
        <v>399170.6</v>
      </c>
      <c r="D44" s="23">
        <v>4774.4126299999998</v>
      </c>
      <c r="E44" s="17">
        <f t="shared" si="0"/>
        <v>1.1960832360900326</v>
      </c>
      <c r="F44" s="23">
        <v>4111.8236099999995</v>
      </c>
      <c r="G44" s="17">
        <f t="shared" si="2"/>
        <v>116.11423744901354</v>
      </c>
    </row>
    <row r="45" spans="1:7" s="9" customFormat="1" x14ac:dyDescent="0.3">
      <c r="A45" s="21" t="s">
        <v>125</v>
      </c>
      <c r="B45" s="18" t="s">
        <v>47</v>
      </c>
      <c r="C45" s="15">
        <f t="shared" ref="C45:D45" si="11">SUM(C46:C53)</f>
        <v>8474986.8798400015</v>
      </c>
      <c r="D45" s="15">
        <f t="shared" si="11"/>
        <v>1706621.40393</v>
      </c>
      <c r="E45" s="15">
        <f t="shared" si="0"/>
        <v>20.137156884450764</v>
      </c>
      <c r="F45" s="15">
        <f t="shared" ref="F45" si="12">SUM(F46:F53)</f>
        <v>1574031.1794799999</v>
      </c>
      <c r="G45" s="15">
        <f t="shared" si="2"/>
        <v>108.42360851414665</v>
      </c>
    </row>
    <row r="46" spans="1:7" x14ac:dyDescent="0.3">
      <c r="A46" s="22" t="s">
        <v>126</v>
      </c>
      <c r="B46" s="19" t="s">
        <v>48</v>
      </c>
      <c r="C46" s="23">
        <v>2219912.4023899999</v>
      </c>
      <c r="D46" s="23">
        <v>392707.75737000001</v>
      </c>
      <c r="E46" s="17">
        <f t="shared" si="0"/>
        <v>17.690236648401232</v>
      </c>
      <c r="F46" s="23">
        <v>326903.72433999996</v>
      </c>
      <c r="G46" s="17">
        <f t="shared" si="2"/>
        <v>120.12948404391986</v>
      </c>
    </row>
    <row r="47" spans="1:7" x14ac:dyDescent="0.3">
      <c r="A47" s="22" t="s">
        <v>127</v>
      </c>
      <c r="B47" s="19" t="s">
        <v>49</v>
      </c>
      <c r="C47" s="23">
        <v>4861588.70371</v>
      </c>
      <c r="D47" s="23">
        <v>1030983.78536</v>
      </c>
      <c r="E47" s="17">
        <f t="shared" si="0"/>
        <v>21.206725788490303</v>
      </c>
      <c r="F47" s="23">
        <v>957268.62124000001</v>
      </c>
      <c r="G47" s="17">
        <f t="shared" si="2"/>
        <v>107.70057249181666</v>
      </c>
    </row>
    <row r="48" spans="1:7" x14ac:dyDescent="0.3">
      <c r="A48" s="22" t="s">
        <v>128</v>
      </c>
      <c r="B48" s="19" t="s">
        <v>50</v>
      </c>
      <c r="C48" s="23">
        <v>608780.47536000004</v>
      </c>
      <c r="D48" s="23">
        <v>117104.86190999999</v>
      </c>
      <c r="E48" s="17">
        <f t="shared" si="0"/>
        <v>19.235975306328683</v>
      </c>
      <c r="F48" s="23">
        <v>141280.35336000001</v>
      </c>
      <c r="G48" s="17">
        <f t="shared" si="2"/>
        <v>82.888284977318932</v>
      </c>
    </row>
    <row r="49" spans="1:7" x14ac:dyDescent="0.3">
      <c r="A49" s="22" t="s">
        <v>129</v>
      </c>
      <c r="B49" s="19" t="s">
        <v>51</v>
      </c>
      <c r="C49" s="23">
        <v>474992.37400000001</v>
      </c>
      <c r="D49" s="23">
        <v>110240.57528</v>
      </c>
      <c r="E49" s="17">
        <f t="shared" si="0"/>
        <v>23.208914777229666</v>
      </c>
      <c r="F49" s="23">
        <v>103596.18150000001</v>
      </c>
      <c r="G49" s="17">
        <f t="shared" si="2"/>
        <v>106.41374390811885</v>
      </c>
    </row>
    <row r="50" spans="1:7" ht="28.8" x14ac:dyDescent="0.3">
      <c r="A50" s="22" t="s">
        <v>130</v>
      </c>
      <c r="B50" s="19" t="s">
        <v>52</v>
      </c>
      <c r="C50" s="23">
        <v>29855</v>
      </c>
      <c r="D50" s="23">
        <v>6996.0030099999994</v>
      </c>
      <c r="E50" s="17">
        <f t="shared" si="0"/>
        <v>23.433270842404955</v>
      </c>
      <c r="F50" s="23">
        <v>5469.2785000000003</v>
      </c>
      <c r="G50" s="17">
        <f t="shared" si="2"/>
        <v>127.9145505206948</v>
      </c>
    </row>
    <row r="51" spans="1:7" x14ac:dyDescent="0.3">
      <c r="A51" s="22" t="s">
        <v>131</v>
      </c>
      <c r="B51" s="19" t="s">
        <v>53</v>
      </c>
      <c r="C51" s="23">
        <v>762.2</v>
      </c>
      <c r="D51" s="23">
        <v>0</v>
      </c>
      <c r="E51" s="17">
        <f t="shared" si="0"/>
        <v>0</v>
      </c>
      <c r="F51" s="23">
        <v>0</v>
      </c>
      <c r="G51" s="17">
        <v>0</v>
      </c>
    </row>
    <row r="52" spans="1:7" x14ac:dyDescent="0.3">
      <c r="A52" s="22" t="s">
        <v>132</v>
      </c>
      <c r="B52" s="19" t="s">
        <v>54</v>
      </c>
      <c r="C52" s="23">
        <v>12324.2</v>
      </c>
      <c r="D52" s="23">
        <v>190.16800000000001</v>
      </c>
      <c r="E52" s="17">
        <f t="shared" si="0"/>
        <v>1.543045390370166</v>
      </c>
      <c r="F52" s="23">
        <v>116.402</v>
      </c>
      <c r="G52" s="17">
        <f t="shared" si="2"/>
        <v>163.37176337176339</v>
      </c>
    </row>
    <row r="53" spans="1:7" x14ac:dyDescent="0.3">
      <c r="A53" s="22" t="s">
        <v>133</v>
      </c>
      <c r="B53" s="19" t="s">
        <v>55</v>
      </c>
      <c r="C53" s="23">
        <v>266771.52438000002</v>
      </c>
      <c r="D53" s="23">
        <v>48398.252999999997</v>
      </c>
      <c r="E53" s="17">
        <f t="shared" si="0"/>
        <v>18.142211059625538</v>
      </c>
      <c r="F53" s="23">
        <v>39396.618539999996</v>
      </c>
      <c r="G53" s="17">
        <f t="shared" si="2"/>
        <v>122.8487489373244</v>
      </c>
    </row>
    <row r="54" spans="1:7" s="9" customFormat="1" x14ac:dyDescent="0.3">
      <c r="A54" s="21" t="s">
        <v>134</v>
      </c>
      <c r="B54" s="18" t="s">
        <v>56</v>
      </c>
      <c r="C54" s="13">
        <f t="shared" ref="C54:D54" si="13">SUM(C55:C57)</f>
        <v>912571.52572000003</v>
      </c>
      <c r="D54" s="13">
        <f t="shared" si="13"/>
        <v>153405.67908999999</v>
      </c>
      <c r="E54" s="13">
        <f t="shared" si="0"/>
        <v>16.810263608539184</v>
      </c>
      <c r="F54" s="13">
        <f t="shared" ref="F54" si="14">SUM(F55:F57)</f>
        <v>122758.75003000001</v>
      </c>
      <c r="G54" s="13">
        <f t="shared" si="2"/>
        <v>124.96516871710605</v>
      </c>
    </row>
    <row r="55" spans="1:7" x14ac:dyDescent="0.3">
      <c r="A55" s="22" t="s">
        <v>135</v>
      </c>
      <c r="B55" s="19" t="s">
        <v>57</v>
      </c>
      <c r="C55" s="23">
        <v>873961.37172000005</v>
      </c>
      <c r="D55" s="23">
        <v>145375.14241999999</v>
      </c>
      <c r="E55" s="17">
        <f t="shared" si="0"/>
        <v>16.634046666604313</v>
      </c>
      <c r="F55" s="23">
        <v>115907.31204</v>
      </c>
      <c r="G55" s="17">
        <f t="shared" si="2"/>
        <v>125.42361638912871</v>
      </c>
    </row>
    <row r="56" spans="1:7" x14ac:dyDescent="0.3">
      <c r="A56" s="22" t="s">
        <v>136</v>
      </c>
      <c r="B56" s="19" t="s">
        <v>166</v>
      </c>
      <c r="C56" s="23">
        <v>3149.2</v>
      </c>
      <c r="D56" s="23">
        <v>1049.1904199999999</v>
      </c>
      <c r="E56" s="17">
        <f t="shared" si="0"/>
        <v>33.316093611075829</v>
      </c>
      <c r="F56" s="23">
        <v>437.15471000000002</v>
      </c>
      <c r="G56" s="17">
        <f t="shared" si="2"/>
        <v>240.00437282261004</v>
      </c>
    </row>
    <row r="57" spans="1:7" x14ac:dyDescent="0.3">
      <c r="A57" s="22" t="s">
        <v>137</v>
      </c>
      <c r="B57" s="19" t="s">
        <v>58</v>
      </c>
      <c r="C57" s="23">
        <v>35460.953999999998</v>
      </c>
      <c r="D57" s="23">
        <v>6981.3462499999996</v>
      </c>
      <c r="E57" s="17">
        <f t="shared" si="0"/>
        <v>19.687418026035058</v>
      </c>
      <c r="F57" s="23">
        <v>6414.2832800000006</v>
      </c>
      <c r="G57" s="17">
        <f t="shared" si="2"/>
        <v>108.84062872259048</v>
      </c>
    </row>
    <row r="58" spans="1:7" s="9" customFormat="1" x14ac:dyDescent="0.3">
      <c r="A58" s="21" t="s">
        <v>138</v>
      </c>
      <c r="B58" s="18" t="s">
        <v>59</v>
      </c>
      <c r="C58" s="13">
        <f t="shared" ref="C58:D58" si="15">SUM(C59:C65)</f>
        <v>1989563.2439999999</v>
      </c>
      <c r="D58" s="13">
        <f t="shared" si="15"/>
        <v>346897.66422999999</v>
      </c>
      <c r="E58" s="13">
        <f t="shared" si="0"/>
        <v>17.435870172820703</v>
      </c>
      <c r="F58" s="13">
        <f t="shared" ref="F58" si="16">SUM(F59:F65)</f>
        <v>145480.49183000001</v>
      </c>
      <c r="G58" s="13">
        <f t="shared" si="2"/>
        <v>238.44960919939996</v>
      </c>
    </row>
    <row r="59" spans="1:7" x14ac:dyDescent="0.3">
      <c r="A59" s="22" t="s">
        <v>139</v>
      </c>
      <c r="B59" s="19" t="s">
        <v>60</v>
      </c>
      <c r="C59" s="23">
        <v>395726</v>
      </c>
      <c r="D59" s="23">
        <v>77667.215890000007</v>
      </c>
      <c r="E59" s="17">
        <f t="shared" si="0"/>
        <v>19.626513266755282</v>
      </c>
      <c r="F59" s="23">
        <v>48256.263679999996</v>
      </c>
      <c r="G59" s="17">
        <f t="shared" si="2"/>
        <v>160.94742934312484</v>
      </c>
    </row>
    <row r="60" spans="1:7" x14ac:dyDescent="0.3">
      <c r="A60" s="22" t="s">
        <v>140</v>
      </c>
      <c r="B60" s="19" t="s">
        <v>61</v>
      </c>
      <c r="C60" s="23">
        <v>246472.9</v>
      </c>
      <c r="D60" s="23">
        <v>25131.03559</v>
      </c>
      <c r="E60" s="17">
        <f t="shared" si="0"/>
        <v>10.196267252910969</v>
      </c>
      <c r="F60" s="23">
        <v>30082.991100000003</v>
      </c>
      <c r="G60" s="17">
        <f t="shared" si="2"/>
        <v>83.539018797901377</v>
      </c>
    </row>
    <row r="61" spans="1:7" x14ac:dyDescent="0.3">
      <c r="A61" s="22" t="s">
        <v>141</v>
      </c>
      <c r="B61" s="19" t="s">
        <v>62</v>
      </c>
      <c r="C61" s="23">
        <v>2998.2</v>
      </c>
      <c r="D61" s="23">
        <v>605.60469999999998</v>
      </c>
      <c r="E61" s="17">
        <f t="shared" si="0"/>
        <v>20.198942698952706</v>
      </c>
      <c r="F61" s="23">
        <v>521.58399999999995</v>
      </c>
      <c r="G61" s="17">
        <f t="shared" si="2"/>
        <v>116.10875717046537</v>
      </c>
    </row>
    <row r="62" spans="1:7" x14ac:dyDescent="0.3">
      <c r="A62" s="22" t="s">
        <v>165</v>
      </c>
      <c r="B62" s="19" t="s">
        <v>63</v>
      </c>
      <c r="C62" s="23">
        <v>0</v>
      </c>
      <c r="D62" s="23">
        <v>0</v>
      </c>
      <c r="E62" s="17">
        <v>0</v>
      </c>
      <c r="F62" s="23">
        <v>4839.6239999999998</v>
      </c>
      <c r="G62" s="17">
        <f t="shared" si="2"/>
        <v>0</v>
      </c>
    </row>
    <row r="63" spans="1:7" ht="28.8" x14ac:dyDescent="0.3">
      <c r="A63" s="22" t="s">
        <v>142</v>
      </c>
      <c r="B63" s="19" t="s">
        <v>64</v>
      </c>
      <c r="C63" s="23">
        <v>29078</v>
      </c>
      <c r="D63" s="23">
        <v>6893.4027100000003</v>
      </c>
      <c r="E63" s="17">
        <f t="shared" si="0"/>
        <v>23.70659161565445</v>
      </c>
      <c r="F63" s="23">
        <v>0</v>
      </c>
      <c r="G63" s="17">
        <v>0</v>
      </c>
    </row>
    <row r="64" spans="1:7" x14ac:dyDescent="0.3">
      <c r="A64" s="22" t="s">
        <v>173</v>
      </c>
      <c r="B64" s="19" t="s">
        <v>172</v>
      </c>
      <c r="C64" s="23">
        <v>800</v>
      </c>
      <c r="D64" s="23">
        <v>0</v>
      </c>
      <c r="E64" s="17">
        <f t="shared" si="0"/>
        <v>0</v>
      </c>
      <c r="F64" s="23">
        <v>0</v>
      </c>
      <c r="G64" s="17">
        <v>0</v>
      </c>
    </row>
    <row r="65" spans="1:7" x14ac:dyDescent="0.3">
      <c r="A65" s="22" t="s">
        <v>143</v>
      </c>
      <c r="B65" s="19" t="s">
        <v>65</v>
      </c>
      <c r="C65" s="23">
        <v>1314488.1440000001</v>
      </c>
      <c r="D65" s="23">
        <v>236600.40534</v>
      </c>
      <c r="E65" s="17">
        <f t="shared" si="0"/>
        <v>17.999432434591817</v>
      </c>
      <c r="F65" s="23">
        <v>61780.029049999997</v>
      </c>
      <c r="G65" s="17">
        <f t="shared" si="2"/>
        <v>382.97231156772983</v>
      </c>
    </row>
    <row r="66" spans="1:7" s="9" customFormat="1" x14ac:dyDescent="0.3">
      <c r="A66" s="21" t="s">
        <v>144</v>
      </c>
      <c r="B66" s="18" t="s">
        <v>66</v>
      </c>
      <c r="C66" s="13">
        <f t="shared" ref="C66:D66" si="17">SUM(C67:C71)</f>
        <v>5895132.1128799999</v>
      </c>
      <c r="D66" s="13">
        <f t="shared" si="17"/>
        <v>1707171.5790000004</v>
      </c>
      <c r="E66" s="13">
        <f t="shared" si="0"/>
        <v>28.959004587362525</v>
      </c>
      <c r="F66" s="13">
        <f t="shared" ref="F66" si="18">SUM(F67:F71)</f>
        <v>1532918.1758099999</v>
      </c>
      <c r="G66" s="13">
        <f t="shared" si="2"/>
        <v>111.36743016944948</v>
      </c>
    </row>
    <row r="67" spans="1:7" x14ac:dyDescent="0.3">
      <c r="A67" s="22" t="s">
        <v>145</v>
      </c>
      <c r="B67" s="19" t="s">
        <v>67</v>
      </c>
      <c r="C67" s="23">
        <v>141724.50071000002</v>
      </c>
      <c r="D67" s="23">
        <v>40048.131840000002</v>
      </c>
      <c r="E67" s="17">
        <f t="shared" si="0"/>
        <v>28.257733588314011</v>
      </c>
      <c r="F67" s="23">
        <v>38689.738659999995</v>
      </c>
      <c r="G67" s="17">
        <f t="shared" si="2"/>
        <v>103.51099083903712</v>
      </c>
    </row>
    <row r="68" spans="1:7" x14ac:dyDescent="0.3">
      <c r="A68" s="22" t="s">
        <v>146</v>
      </c>
      <c r="B68" s="19" t="s">
        <v>68</v>
      </c>
      <c r="C68" s="23">
        <v>321028.58117999998</v>
      </c>
      <c r="D68" s="23">
        <v>73776.199540000001</v>
      </c>
      <c r="E68" s="17">
        <f t="shared" si="0"/>
        <v>22.981193533866026</v>
      </c>
      <c r="F68" s="23">
        <v>65873.120429999995</v>
      </c>
      <c r="G68" s="17">
        <f t="shared" si="2"/>
        <v>111.99742635298142</v>
      </c>
    </row>
    <row r="69" spans="1:7" x14ac:dyDescent="0.3">
      <c r="A69" s="22" t="s">
        <v>147</v>
      </c>
      <c r="B69" s="19" t="s">
        <v>69</v>
      </c>
      <c r="C69" s="23">
        <v>3834454.3280000002</v>
      </c>
      <c r="D69" s="23">
        <v>1164472.5518800002</v>
      </c>
      <c r="E69" s="17">
        <f t="shared" si="0"/>
        <v>30.368664020243351</v>
      </c>
      <c r="F69" s="23">
        <v>1177771.24884</v>
      </c>
      <c r="G69" s="17">
        <f t="shared" si="2"/>
        <v>98.87085909313052</v>
      </c>
    </row>
    <row r="70" spans="1:7" x14ac:dyDescent="0.3">
      <c r="A70" s="22" t="s">
        <v>148</v>
      </c>
      <c r="B70" s="19" t="s">
        <v>70</v>
      </c>
      <c r="C70" s="23">
        <v>1422627.8570000001</v>
      </c>
      <c r="D70" s="23">
        <v>399538.55170999997</v>
      </c>
      <c r="E70" s="17">
        <f t="shared" si="0"/>
        <v>28.084544369357161</v>
      </c>
      <c r="F70" s="23">
        <v>223528.86064</v>
      </c>
      <c r="G70" s="17">
        <f t="shared" si="2"/>
        <v>178.74137172535808</v>
      </c>
    </row>
    <row r="71" spans="1:7" x14ac:dyDescent="0.3">
      <c r="A71" s="22" t="s">
        <v>149</v>
      </c>
      <c r="B71" s="19" t="s">
        <v>71</v>
      </c>
      <c r="C71" s="23">
        <v>175296.84599</v>
      </c>
      <c r="D71" s="23">
        <v>29336.144029999999</v>
      </c>
      <c r="E71" s="17">
        <f t="shared" si="0"/>
        <v>16.735123706488999</v>
      </c>
      <c r="F71" s="23">
        <v>27055.20724</v>
      </c>
      <c r="G71" s="17">
        <f t="shared" si="2"/>
        <v>108.4306757282115</v>
      </c>
    </row>
    <row r="72" spans="1:7" s="9" customFormat="1" x14ac:dyDescent="0.3">
      <c r="A72" s="21" t="s">
        <v>150</v>
      </c>
      <c r="B72" s="18" t="s">
        <v>72</v>
      </c>
      <c r="C72" s="13">
        <f t="shared" ref="C72:D72" si="19">SUM(C73:C76)</f>
        <v>651487.99404999998</v>
      </c>
      <c r="D72" s="13">
        <f t="shared" si="19"/>
        <v>97853.835430000006</v>
      </c>
      <c r="E72" s="13">
        <f t="shared" si="0"/>
        <v>15.020051992314992</v>
      </c>
      <c r="F72" s="13">
        <f t="shared" ref="F72" si="20">SUM(F73:F76)</f>
        <v>39165.515239999993</v>
      </c>
      <c r="G72" s="13">
        <f t="shared" si="2"/>
        <v>249.84692485306886</v>
      </c>
    </row>
    <row r="73" spans="1:7" x14ac:dyDescent="0.3">
      <c r="A73" s="22" t="s">
        <v>151</v>
      </c>
      <c r="B73" s="19" t="s">
        <v>73</v>
      </c>
      <c r="C73" s="23">
        <v>221517.07261999999</v>
      </c>
      <c r="D73" s="23">
        <v>51168.969840000005</v>
      </c>
      <c r="E73" s="17">
        <f t="shared" ref="E73:E86" si="21">D73/C73*100</f>
        <v>23.099334617777963</v>
      </c>
      <c r="F73" s="23">
        <v>6237.8040899999996</v>
      </c>
      <c r="G73" s="17">
        <f t="shared" ref="G73:G82" si="22">D73/F73*100</f>
        <v>820.30421445954721</v>
      </c>
    </row>
    <row r="74" spans="1:7" x14ac:dyDescent="0.3">
      <c r="A74" s="22" t="s">
        <v>152</v>
      </c>
      <c r="B74" s="19" t="s">
        <v>74</v>
      </c>
      <c r="C74" s="23">
        <v>260487.92462999999</v>
      </c>
      <c r="D74" s="23">
        <v>15582.341789999999</v>
      </c>
      <c r="E74" s="17">
        <f t="shared" si="21"/>
        <v>5.9819823940527508</v>
      </c>
      <c r="F74" s="23">
        <v>0</v>
      </c>
      <c r="G74" s="17">
        <v>16.3</v>
      </c>
    </row>
    <row r="75" spans="1:7" x14ac:dyDescent="0.3">
      <c r="A75" s="22" t="s">
        <v>153</v>
      </c>
      <c r="B75" s="19" t="s">
        <v>75</v>
      </c>
      <c r="C75" s="23">
        <v>85739.784379999997</v>
      </c>
      <c r="D75" s="23">
        <v>18463.715210000002</v>
      </c>
      <c r="E75" s="17">
        <f t="shared" si="21"/>
        <v>21.5345948715809</v>
      </c>
      <c r="F75" s="23">
        <v>15036.13867</v>
      </c>
      <c r="G75" s="17">
        <f t="shared" si="22"/>
        <v>122.79559011276397</v>
      </c>
    </row>
    <row r="76" spans="1:7" x14ac:dyDescent="0.3">
      <c r="A76" s="22" t="s">
        <v>154</v>
      </c>
      <c r="B76" s="19" t="s">
        <v>76</v>
      </c>
      <c r="C76" s="23">
        <v>83743.212419999996</v>
      </c>
      <c r="D76" s="23">
        <v>12638.808590000001</v>
      </c>
      <c r="E76" s="17">
        <f t="shared" si="21"/>
        <v>15.092337903891458</v>
      </c>
      <c r="F76" s="23">
        <v>17891.572479999999</v>
      </c>
      <c r="G76" s="17">
        <f t="shared" si="22"/>
        <v>70.6411278501553</v>
      </c>
    </row>
    <row r="77" spans="1:7" s="9" customFormat="1" x14ac:dyDescent="0.3">
      <c r="A77" s="21" t="s">
        <v>155</v>
      </c>
      <c r="B77" s="18" t="s">
        <v>77</v>
      </c>
      <c r="C77" s="13">
        <f t="shared" ref="C77:D77" si="23">SUM(C78:C80)</f>
        <v>150700.1</v>
      </c>
      <c r="D77" s="13">
        <f t="shared" si="23"/>
        <v>35002.517169999999</v>
      </c>
      <c r="E77" s="13">
        <f t="shared" si="21"/>
        <v>23.22660513828458</v>
      </c>
      <c r="F77" s="13">
        <f t="shared" ref="F77" si="24">SUM(F78:F80)</f>
        <v>12816.632869999999</v>
      </c>
      <c r="G77" s="13">
        <f t="shared" si="22"/>
        <v>273.10228454722056</v>
      </c>
    </row>
    <row r="78" spans="1:7" x14ac:dyDescent="0.3">
      <c r="A78" s="22" t="s">
        <v>156</v>
      </c>
      <c r="B78" s="19" t="s">
        <v>78</v>
      </c>
      <c r="C78" s="23">
        <v>78327</v>
      </c>
      <c r="D78" s="23">
        <v>18305.1633</v>
      </c>
      <c r="E78" s="17">
        <f t="shared" si="21"/>
        <v>23.370183078631889</v>
      </c>
      <c r="F78" s="23">
        <v>2004.5070000000001</v>
      </c>
      <c r="G78" s="17">
        <f t="shared" si="22"/>
        <v>913.20026819562122</v>
      </c>
    </row>
    <row r="79" spans="1:7" x14ac:dyDescent="0.3">
      <c r="A79" s="22" t="s">
        <v>157</v>
      </c>
      <c r="B79" s="19" t="s">
        <v>79</v>
      </c>
      <c r="C79" s="23">
        <v>50573.8</v>
      </c>
      <c r="D79" s="23">
        <v>13841.57699</v>
      </c>
      <c r="E79" s="17">
        <f t="shared" si="21"/>
        <v>27.369066572019502</v>
      </c>
      <c r="F79" s="23">
        <v>9874.9258499999996</v>
      </c>
      <c r="G79" s="17">
        <f t="shared" si="22"/>
        <v>140.16892076207336</v>
      </c>
    </row>
    <row r="80" spans="1:7" x14ac:dyDescent="0.3">
      <c r="A80" s="22" t="s">
        <v>158</v>
      </c>
      <c r="B80" s="19" t="s">
        <v>80</v>
      </c>
      <c r="C80" s="23">
        <v>21799.3</v>
      </c>
      <c r="D80" s="23">
        <v>2855.7768799999999</v>
      </c>
      <c r="E80" s="17">
        <f t="shared" si="21"/>
        <v>13.100314597257709</v>
      </c>
      <c r="F80" s="23">
        <v>937.20001999999999</v>
      </c>
      <c r="G80" s="17">
        <f t="shared" si="22"/>
        <v>304.71370241754795</v>
      </c>
    </row>
    <row r="81" spans="1:7" s="9" customFormat="1" ht="28.8" x14ac:dyDescent="0.3">
      <c r="A81" s="21" t="s">
        <v>159</v>
      </c>
      <c r="B81" s="18" t="s">
        <v>81</v>
      </c>
      <c r="C81" s="13">
        <f t="shared" ref="C81:D81" si="25">C82</f>
        <v>213501.93699000002</v>
      </c>
      <c r="D81" s="13">
        <f t="shared" si="25"/>
        <v>50001.837960000004</v>
      </c>
      <c r="E81" s="13">
        <f t="shared" si="21"/>
        <v>23.419852140424368</v>
      </c>
      <c r="F81" s="13">
        <f t="shared" ref="F81" si="26">F82</f>
        <v>41198.168969999999</v>
      </c>
      <c r="G81" s="13">
        <f t="shared" si="22"/>
        <v>121.36907831124905</v>
      </c>
    </row>
    <row r="82" spans="1:7" ht="28.8" x14ac:dyDescent="0.3">
      <c r="A82" s="22" t="s">
        <v>160</v>
      </c>
      <c r="B82" s="19" t="s">
        <v>82</v>
      </c>
      <c r="C82" s="23">
        <v>213501.93699000002</v>
      </c>
      <c r="D82" s="23">
        <v>50001.837960000004</v>
      </c>
      <c r="E82" s="17">
        <f t="shared" si="21"/>
        <v>23.419852140424368</v>
      </c>
      <c r="F82" s="23">
        <v>41198.168969999999</v>
      </c>
      <c r="G82" s="17">
        <f t="shared" si="22"/>
        <v>121.36907831124905</v>
      </c>
    </row>
    <row r="83" spans="1:7" s="9" customFormat="1" ht="43.2" x14ac:dyDescent="0.3">
      <c r="A83" s="21" t="s">
        <v>161</v>
      </c>
      <c r="B83" s="18" t="s">
        <v>83</v>
      </c>
      <c r="C83" s="13">
        <f t="shared" ref="C83:D83" si="27">SUM(C84:C86)</f>
        <v>88667.3</v>
      </c>
      <c r="D83" s="13">
        <f t="shared" si="27"/>
        <v>0</v>
      </c>
      <c r="E83" s="13">
        <f t="shared" si="21"/>
        <v>0</v>
      </c>
      <c r="F83" s="13">
        <f t="shared" ref="F83" si="28">SUM(F84:F86)</f>
        <v>0</v>
      </c>
      <c r="G83" s="13">
        <v>0</v>
      </c>
    </row>
    <row r="84" spans="1:7" ht="43.2" x14ac:dyDescent="0.3">
      <c r="A84" s="22" t="s">
        <v>162</v>
      </c>
      <c r="B84" s="19" t="s">
        <v>84</v>
      </c>
      <c r="C84" s="23">
        <v>0</v>
      </c>
      <c r="D84" s="23">
        <v>0</v>
      </c>
      <c r="E84" s="17">
        <v>0</v>
      </c>
      <c r="F84" s="23">
        <v>0</v>
      </c>
      <c r="G84" s="17">
        <v>0</v>
      </c>
    </row>
    <row r="85" spans="1:7" x14ac:dyDescent="0.3">
      <c r="A85" s="22" t="s">
        <v>163</v>
      </c>
      <c r="B85" s="19" t="s">
        <v>85</v>
      </c>
      <c r="C85" s="23">
        <v>63467.3</v>
      </c>
      <c r="D85" s="23">
        <v>0</v>
      </c>
      <c r="E85" s="17">
        <f t="shared" si="21"/>
        <v>0</v>
      </c>
      <c r="F85" s="23">
        <v>0</v>
      </c>
      <c r="G85" s="17">
        <v>0</v>
      </c>
    </row>
    <row r="86" spans="1:7" x14ac:dyDescent="0.3">
      <c r="A86" s="22" t="s">
        <v>164</v>
      </c>
      <c r="B86" s="19" t="s">
        <v>86</v>
      </c>
      <c r="C86" s="23">
        <v>25200</v>
      </c>
      <c r="D86" s="23">
        <v>0</v>
      </c>
      <c r="E86" s="17">
        <f t="shared" si="21"/>
        <v>0</v>
      </c>
      <c r="F86" s="23">
        <v>0</v>
      </c>
      <c r="G86" s="17">
        <v>0</v>
      </c>
    </row>
  </sheetData>
  <mergeCells count="4">
    <mergeCell ref="A1:G1"/>
    <mergeCell ref="A2:G2"/>
    <mergeCell ref="A3:G3"/>
    <mergeCell ref="A4:D4"/>
  </mergeCells>
  <phoneticPr fontId="7" type="noConversion"/>
  <pageMargins left="0.17" right="0.17" top="0.17" bottom="0.16" header="0.17" footer="0.16"/>
  <pageSetup paperSize="9" scale="68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2017-05-31T07:23:08Z</cp:lastPrinted>
  <dcterms:created xsi:type="dcterms:W3CDTF">2006-09-16T00:00:00Z</dcterms:created>
  <dcterms:modified xsi:type="dcterms:W3CDTF">2019-05-07T07:29:23Z</dcterms:modified>
</cp:coreProperties>
</file>