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3" windowWidth="19960" windowHeight="7839"/>
  </bookViews>
  <sheets>
    <sheet name="Свод" sheetId="1" r:id="rId1"/>
  </sheets>
  <externalReferences>
    <externalReference r:id="rId2"/>
  </externalReferences>
  <definedNames>
    <definedName name="Svod0306">#REF!</definedName>
    <definedName name="XDO_?AM_MM?">#REF!</definedName>
    <definedName name="XDO_?AM_MM_2?">#REF!</definedName>
    <definedName name="XDO_?AM_MM_3?">#REF!</definedName>
    <definedName name="XDO_?AM_YY?">#REF!</definedName>
    <definedName name="XDO_?AM_YY_2?">#REF!</definedName>
    <definedName name="XDO_?AM_YY_3?">#REF!</definedName>
    <definedName name="XDO_?BS?">#REF!</definedName>
    <definedName name="XDO_?CODE_T?">#REF!</definedName>
    <definedName name="XDO_?IL?">#REF!</definedName>
    <definedName name="XDO_?KBK?">#REF!</definedName>
    <definedName name="XDO_?KBK_2?">#REF!</definedName>
    <definedName name="XDO_?NAME_BUD?">#REF!</definedName>
    <definedName name="XDO_?NAME_BUD_2?">#REF!</definedName>
    <definedName name="XDO_?NAME_MM?">#REF!</definedName>
    <definedName name="XDO_?NAME_T?">#REF!</definedName>
    <definedName name="XDO_?NAME_UFO?">#REF!</definedName>
    <definedName name="XDO_?NOTE?">#REF!</definedName>
    <definedName name="XDO_?NV?">#REF!</definedName>
    <definedName name="XDO_?REPORT_DATE?">#REF!</definedName>
    <definedName name="XDO_?REPORT_MM?">#REF!</definedName>
    <definedName name="XDO_?REPORT_MM_2?">#REF!</definedName>
    <definedName name="XDO_?SIGN5?">#REF!</definedName>
    <definedName name="XDO_?SIGN6?">#REF!</definedName>
    <definedName name="XDO_?SIGN7?">#REF!</definedName>
    <definedName name="XDO_GROUP_?EMPTY_1?">#REF!</definedName>
    <definedName name="XDO_GROUP_?LINE?">'[1]0531467'!#REF!</definedName>
    <definedName name="XDO_GROUP_?LIST_DATA?">#REF!</definedName>
    <definedName name="XDO_GROUP_?LIST_DATA_2?">#REF!</definedName>
    <definedName name="XDO_GROUP_?LIST_DATA_3?">#REF!</definedName>
    <definedName name="XDO_GROUP_?REPPRT?">#REF!</definedName>
    <definedName name="А246">#REF!</definedName>
    <definedName name="_xlnm.Print_Titles" localSheetId="0">Свод!$5:$5</definedName>
    <definedName name="лпр">#REF!</definedName>
    <definedName name="_xlnm.Print_Area" localSheetId="0">Свод!$A$1:$G$58</definedName>
  </definedNames>
  <calcPr calcId="144525"/>
</workbook>
</file>

<file path=xl/calcChain.xml><?xml version="1.0" encoding="utf-8"?>
<calcChain xmlns="http://schemas.openxmlformats.org/spreadsheetml/2006/main">
  <c r="G58" i="1" l="1"/>
  <c r="F58" i="1"/>
  <c r="D58" i="1"/>
  <c r="E58" i="1"/>
  <c r="C58" i="1"/>
  <c r="D23" i="1" l="1"/>
  <c r="C23" i="1"/>
  <c r="E32" i="1" l="1"/>
  <c r="E23" i="1" s="1"/>
  <c r="D11" i="1" l="1"/>
  <c r="E11" i="1"/>
  <c r="C11" i="1"/>
  <c r="F11" i="1" s="1"/>
  <c r="F12" i="1"/>
  <c r="G12" i="1"/>
  <c r="E6" i="1" l="1"/>
  <c r="G53" i="1"/>
  <c r="G54" i="1"/>
  <c r="G56" i="1"/>
  <c r="G52" i="1"/>
  <c r="G7" i="1"/>
  <c r="G8" i="1"/>
  <c r="G9" i="1"/>
  <c r="G10" i="1"/>
  <c r="G13" i="1"/>
  <c r="G14" i="1"/>
  <c r="G15" i="1"/>
  <c r="G16" i="1"/>
  <c r="G17" i="1"/>
  <c r="G18" i="1"/>
  <c r="G19" i="1"/>
  <c r="G21" i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47" i="1"/>
  <c r="G48" i="1"/>
  <c r="G49" i="1"/>
  <c r="G50" i="1"/>
  <c r="F53" i="1"/>
  <c r="F56" i="1"/>
  <c r="F7" i="1"/>
  <c r="F8" i="1"/>
  <c r="F9" i="1"/>
  <c r="F10" i="1"/>
  <c r="F15" i="1"/>
  <c r="F16" i="1"/>
  <c r="F17" i="1"/>
  <c r="F18" i="1"/>
  <c r="F19" i="1"/>
  <c r="F20" i="1"/>
  <c r="F21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42" i="1"/>
  <c r="F43" i="1"/>
  <c r="F44" i="1"/>
  <c r="F45" i="1"/>
  <c r="F46" i="1"/>
  <c r="F47" i="1"/>
  <c r="F48" i="1"/>
  <c r="F49" i="1"/>
  <c r="F50" i="1"/>
  <c r="E55" i="1"/>
  <c r="D55" i="1" l="1"/>
  <c r="G55" i="1" s="1"/>
  <c r="F23" i="1"/>
  <c r="D6" i="1"/>
  <c r="G6" i="1" s="1"/>
  <c r="C6" i="1"/>
  <c r="F6" i="1" s="1"/>
  <c r="G23" i="1" l="1"/>
  <c r="C55" i="1"/>
  <c r="F55" i="1" s="1"/>
  <c r="G11" i="1"/>
</calcChain>
</file>

<file path=xl/sharedStrings.xml><?xml version="1.0" encoding="utf-8"?>
<sst xmlns="http://schemas.openxmlformats.org/spreadsheetml/2006/main" count="115" uniqueCount="115">
  <si>
    <t xml:space="preserve"> </t>
  </si>
  <si>
    <t>тыс. рублей</t>
  </si>
  <si>
    <t>№ п/п</t>
  </si>
  <si>
    <t>Наименование межбюджетного трансферта</t>
  </si>
  <si>
    <t>Дотации - всего</t>
  </si>
  <si>
    <t>1.1</t>
  </si>
  <si>
    <t>Выравнивание бюджетной обеспеченности поселений</t>
  </si>
  <si>
    <t>1.2</t>
  </si>
  <si>
    <t xml:space="preserve">Выравнивание бюджетной обеспеченности муниципальных районов (городских округов) </t>
  </si>
  <si>
    <t>1.3</t>
  </si>
  <si>
    <t>Поддержка мер по обеспечению сбалансированности местных бюджетов</t>
  </si>
  <si>
    <t>1.4</t>
  </si>
  <si>
    <t xml:space="preserve">Дотация на стимулирование муниципальных районов (городских округов) </t>
  </si>
  <si>
    <t>2</t>
  </si>
  <si>
    <t>Субсидии - всего</t>
  </si>
  <si>
    <t>2.1</t>
  </si>
  <si>
    <t>Субсидии на формирование районных фондов финансовой поддержки поселений</t>
  </si>
  <si>
    <t>2.2</t>
  </si>
  <si>
    <t xml:space="preserve">Субсидии бюджетам субъектов Российской Федерации  на поддержку отрасли культуры </t>
  </si>
  <si>
    <t>2.3</t>
  </si>
  <si>
    <t>2.4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</si>
  <si>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(Мероприятия направленные на поддержку благоустройства дворовых территорий многоквартирных домов) (Межбюджетные трансферты)</t>
  </si>
  <si>
    <t>2.5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</si>
  <si>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(Мероприятия направленные на поддержку благоустройства территорий общего пользования) (Межбюджетные трансферты)</t>
  </si>
  <si>
    <t>2.6</t>
  </si>
  <si>
    <t>Субсидии направленные на поддержку обустройства мест массового отдыха населения (городских парков) (Межбюджетные трансферты)</t>
  </si>
  <si>
    <t>2.7</t>
  </si>
  <si>
    <t>Субсидии на капитальный ремонт и ремонт автомобильных дорог общего пользования населенных пунктов Карачаево-Черкесской Республики (Межбюджетные трансферты)</t>
  </si>
  <si>
    <t>2.8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</si>
  <si>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(Межбюджетные трансферты)</t>
  </si>
  <si>
    <t>2.9</t>
  </si>
  <si>
    <t>Субсидии бюджетам муниципальных образований на обустройство земельных участков инженерной инфраструктурой семьям, имеющим трех и более детей</t>
  </si>
  <si>
    <t>2.10</t>
  </si>
  <si>
    <t xml:space="preserve">Субсидии бюджетам муниципальных образований на поддержку региональных проектов в области обращения с отходами и ликвидация накопленного экологического ущерба
</t>
  </si>
  <si>
    <t>2.11</t>
  </si>
  <si>
    <t>Субсидии на реализацию мероприятий по совершенствованию организации безопасности дорожного движения»</t>
  </si>
  <si>
    <t>3</t>
  </si>
  <si>
    <t>Субвенции - всего</t>
  </si>
  <si>
    <t>3.1</t>
  </si>
  <si>
    <t>Субвенции бюджетам муниципальных районов (городских округов) на реализацию Закона Карачаево-Черкесской Республики от 11 марта 1999 г. N 607-XXII "О статусе столицы Карачаево-Черкесской Республики"</t>
  </si>
  <si>
    <t>3.2</t>
  </si>
  <si>
    <t>Субвенции бюджетам муниципальных районов на осуществление отдельных государственных полномочий Карачаево-Черкесской Республики по выравниванию бюджетной обеспеченности поселений</t>
  </si>
  <si>
    <t>3.3</t>
  </si>
  <si>
    <t>3.4</t>
  </si>
  <si>
    <t xml:space="preserve">Субвенции бюджетам муниципальных образований на осуществление отдельных государственных полномочий Карачаево-Черкесской Республики на содержание ребенка в семье опекуна и приемной семье, а также на вознаграждение, причитающееся приемному родителю </t>
  </si>
  <si>
    <t>3.5</t>
  </si>
  <si>
    <t>Обеспечение реализации подпрограммы "Горячее питание школьников на 2014 - 2019 годы"</t>
  </si>
  <si>
    <t>3.6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</si>
  <si>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реализацию основных общеобразовательных программ в муниципальных и негосударственных организациях общего образования</t>
  </si>
  <si>
    <t>3.7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</si>
  <si>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получение общедоступного и бесплатного дошкольного образования в муниципальных и негосударственных дошкольных образовательных организациях</t>
  </si>
  <si>
    <t>3.8</t>
  </si>
  <si>
    <t>Субвенции бюджетам муниципальных образований на компенсацию расходов на оплату жилых помещений, отопления и освещения педагогическим работникам, проживающим и работающим в сельской местности</t>
  </si>
  <si>
    <t>3.9</t>
  </si>
  <si>
    <t>3.10</t>
  </si>
  <si>
    <t xml:space="preserve">Субвенции на выплату социального пособия на погребение  бюджетам муниципальных образований </t>
  </si>
  <si>
    <t>3.11</t>
  </si>
  <si>
    <t xml:space="preserve">Субвенции на выплату ежемесячного социального пособия гражданам, имеющим детей  бюджетам муниципальных образований </t>
  </si>
  <si>
    <t>3.12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</si>
  <si>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 бюджетам муниципальных образований </t>
  </si>
  <si>
    <t>3.13</t>
  </si>
  <si>
    <t xml:space="preserve">субвенции на реализацию мероприятий по организации и оздоровлению детей в образовательных организациях субъекта  бюджетам муниципальных образований </t>
  </si>
  <si>
    <t>3.14</t>
  </si>
  <si>
    <t>Субвенции бюджетам муниципальных районов (городских округов) на осуществление полномочий по опеке и попечительству</t>
  </si>
  <si>
    <t>3.15</t>
  </si>
  <si>
    <t>Субвенции бюджетам муниципальных районов (городских округов) на осуществление отдельных государственных полномочий Карачаево-Черкесской Республики по организации деятельности административных комиссий</t>
  </si>
  <si>
    <t>3.16</t>
  </si>
  <si>
    <t>Субвенции бюджетам муниципальных районов (городских округов) на осуществление полномочий Карачаево-Черкесской Республики по формированию, содержанию и использованию архивного фонда Карачаево-Черкесской Республики</t>
  </si>
  <si>
    <t>3.17</t>
  </si>
  <si>
    <t>Субвенции бюджетам муниципальных образований на осуществление отдельных государственных полномочий Российской Федерации по государственной регистрации актов гражданского состояния</t>
  </si>
  <si>
    <t>3.18</t>
  </si>
  <si>
    <t>Субвенции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</t>
  </si>
  <si>
    <t>3.19</t>
  </si>
  <si>
    <t>Субвенции бюджетам муниципальных образований на осуществление отдельных государственных полномочий Карачаево-Черкесской Республики по делам несовершеннолетних и защите их прав</t>
  </si>
  <si>
    <t>3.20</t>
  </si>
  <si>
    <t>Субвенции на предоставление малоимущим гражданам субсидий на оплату жилого помещения и коммунальных услуг (Межбюджетные трансферты)</t>
  </si>
  <si>
    <t>3.21</t>
  </si>
  <si>
    <t>Субвенции на осуществление полномочий по обеспечению мер социальной поддержки многодетных семей, установленных Законом Карачаево-Черкесской Республики от 11 апреля 2005 г. N 43-РЗ "О мерах социальной поддержки многодетной семьи и семьи, в которой один или оба родителя являются инвалидами" (Межбюджетные трансферты)</t>
  </si>
  <si>
    <t>3.22</t>
  </si>
  <si>
    <t>Субвенции на осуществление полномочий по обеспечению мер социальной поддержки ветеранов труда, установленных Законом Карачаево-Черкесской Республики от 12 января 2005 г. N 8-РЗ "О социальной защите отдельных категорий ветеранов" (Межбюджетные трансферты)</t>
  </si>
  <si>
    <t>3.23</t>
  </si>
  <si>
    <t>Субвенции на осуществление полномочий по обеспечению мер социальной поддержки реабилитированным лицам и лицам, признанным пострадавшими от политических репрессий, установленных Законом Карачаево-Черкесской Республики от 12 января 2005 г. N 7-РЗ "О мерах социальной поддержки реабилитированных лиц и лиц, признанных пострадавшими от политических репрессий" (Межбюджетные трансферты)</t>
  </si>
  <si>
    <t>3.24</t>
  </si>
  <si>
    <t>Субвенции на осуществление полномочий по обеспечению мер социальной поддержки ветеранов труда Карачаево-Черкесской Республики, установленных Законом Карачаево-Черкесской Республики от 11 ноября 2008 г. N 69-РЗ "О ветеранах труда Карачаево-Черкесской Республики" (Межбюджетные трансферты)</t>
  </si>
  <si>
    <t>3.25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</si>
  <si>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 (Межбюджетные трансферты)</t>
  </si>
  <si>
    <t>3.26</t>
  </si>
  <si>
    <t>Субвенции, на предоставление субсидий на компенсацию выпадающих доходов организациям коммунального комплекса муниципальной формы собственности (Межбюджетные трансферты)</t>
  </si>
  <si>
    <t>3.27</t>
  </si>
  <si>
    <t xml:space="preserve">Субвенции на оплату жилищно-коммунальных услуг отдельным категориям граждан, за счет средств федерального бюджета бюджетам муниципальных образований </t>
  </si>
  <si>
    <t>3.28</t>
  </si>
  <si>
    <t xml:space="preserve">Субвенции бюджетам муниципальных образований на социальные выплаты безработным гражданам в соответствии с Законом Российской Федерации от 19 апреля 1991 г. N 1032-1 "О занятости населения в Российской Федерации" </t>
  </si>
  <si>
    <t>Средства уходят не в МО, а на возмещение затрат Пенсионного Фонда</t>
  </si>
  <si>
    <t>3.29</t>
  </si>
  <si>
    <t xml:space="preserve"> Субвенции на ежемесячную выплату в связи с рождением (усыновлением) первого ребенка</t>
  </si>
  <si>
    <t>3.30</t>
  </si>
  <si>
    <t>Субвенции на республиканский материнский капитал</t>
  </si>
  <si>
    <t>3.31</t>
  </si>
  <si>
    <t>4</t>
  </si>
  <si>
    <t>Иные межбюджетные трансферты</t>
  </si>
  <si>
    <t>4.1</t>
  </si>
  <si>
    <t>Прочие межбюджетные трансферты общего характера (депутатские)</t>
  </si>
  <si>
    <t>4.2</t>
  </si>
  <si>
    <t>ИТОГО</t>
  </si>
  <si>
    <t>План на 2018 год по Закону Карачаево-Черкесской Республики от 25.12.2017 № 85-РЗ (первоначальный)</t>
  </si>
  <si>
    <t>План на 2018 год по Закону Карачаево-Черкесской Республики от 25.12.2017 № 85-РЗ (уточненный)</t>
  </si>
  <si>
    <t>Исполнение первоначального плана, %</t>
  </si>
  <si>
    <t>Исполнение уточненного плана, %</t>
  </si>
  <si>
    <t>Исполнено за 2018 год, тыс. руб.</t>
  </si>
  <si>
    <t>Сведения межбюджетных трансфертах, предоставленных из бюджета Карачаево-Черкесской Республики бюджетам муниципальных образований в 2018 году</t>
  </si>
  <si>
    <t xml:space="preserve">межбюджетные транферты на реализацию мероприятий активной политики занятости населения в 2018 году  </t>
  </si>
  <si>
    <t>Субсидии бюджетам субъектов Российской Федерации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</si>
  <si>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компенсацию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в 2018 году,  по муниципальным районам (городским округам)</t>
  </si>
  <si>
    <t xml:space="preserve"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 бюджетам муниципальных образований </t>
  </si>
  <si>
    <t>Субвенции на организацию ежемесячной денежной выплаты, назначаемой в случае рождения третьего ребенка или последующих детей до достижения ребенком возраста трех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</si>
</sst>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_р_._-;\-* #,##0.00_р_._-;_-* &quot;-&quot;??_р_._-;_-@_-"/>
    <numFmt numFmtId="166" formatCode="0.0"/>
  </numFmts>
  <fonts count="2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rgb="FF000000"/>
      <name val="Arial CYR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rgb="FFCC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/>
    <xf numFmtId="0" fontId="11" fillId="15" borderId="2" applyNumberFormat="0" applyAlignment="0" applyProtection="0"/>
    <xf numFmtId="0" fontId="12" fillId="16" borderId="3" applyNumberFormat="0" applyAlignment="0" applyProtection="0"/>
    <xf numFmtId="0" fontId="10" fillId="0" borderId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6" applyNumberFormat="0" applyFill="0" applyAlignment="0" applyProtection="0"/>
    <xf numFmtId="0" fontId="20" fillId="11" borderId="0" applyNumberFormat="0" applyBorder="0" applyAlignment="0" applyProtection="0"/>
    <xf numFmtId="0" fontId="10" fillId="4" borderId="7" applyNumberFormat="0" applyFont="0" applyAlignment="0" applyProtection="0"/>
    <xf numFmtId="0" fontId="21" fillId="15" borderId="8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0" fillId="0" borderId="0"/>
    <xf numFmtId="0" fontId="25" fillId="0" borderId="0" applyNumberFormat="0" applyFill="0" applyBorder="0" applyAlignment="0" applyProtection="0"/>
    <xf numFmtId="0" fontId="22" fillId="18" borderId="0"/>
    <xf numFmtId="0" fontId="22" fillId="0" borderId="0">
      <alignment wrapText="1"/>
    </xf>
    <xf numFmtId="0" fontId="22" fillId="0" borderId="0"/>
    <xf numFmtId="0" fontId="26" fillId="0" borderId="0">
      <alignment horizontal="center" wrapText="1"/>
    </xf>
    <xf numFmtId="0" fontId="26" fillId="0" borderId="0">
      <alignment horizontal="center"/>
    </xf>
    <xf numFmtId="0" fontId="22" fillId="0" borderId="0">
      <alignment horizontal="right"/>
    </xf>
    <xf numFmtId="0" fontId="22" fillId="18" borderId="10"/>
    <xf numFmtId="0" fontId="22" fillId="0" borderId="11">
      <alignment horizontal="center" vertical="center" wrapText="1"/>
    </xf>
    <xf numFmtId="0" fontId="22" fillId="18" borderId="12"/>
    <xf numFmtId="49" fontId="22" fillId="0" borderId="11">
      <alignment horizontal="left" vertical="top" wrapText="1" indent="2"/>
    </xf>
    <xf numFmtId="49" fontId="22" fillId="0" borderId="11">
      <alignment horizontal="center" vertical="top" shrinkToFit="1"/>
    </xf>
    <xf numFmtId="4" fontId="22" fillId="0" borderId="11">
      <alignment horizontal="right" vertical="top" shrinkToFit="1"/>
    </xf>
    <xf numFmtId="10" fontId="22" fillId="0" borderId="11">
      <alignment horizontal="right" vertical="top" shrinkToFit="1"/>
    </xf>
    <xf numFmtId="0" fontId="22" fillId="18" borderId="12">
      <alignment shrinkToFit="1"/>
    </xf>
    <xf numFmtId="0" fontId="27" fillId="0" borderId="11">
      <alignment horizontal="left"/>
    </xf>
    <xf numFmtId="4" fontId="27" fillId="4" borderId="11">
      <alignment horizontal="right" vertical="top" shrinkToFit="1"/>
    </xf>
    <xf numFmtId="10" fontId="27" fillId="4" borderId="11">
      <alignment horizontal="right" vertical="top" shrinkToFit="1"/>
    </xf>
    <xf numFmtId="0" fontId="22" fillId="18" borderId="13"/>
    <xf numFmtId="0" fontId="22" fillId="0" borderId="0">
      <alignment horizontal="left" wrapText="1"/>
    </xf>
    <xf numFmtId="0" fontId="27" fillId="0" borderId="11">
      <alignment vertical="top" wrapText="1"/>
    </xf>
    <xf numFmtId="4" fontId="27" fillId="9" borderId="11">
      <alignment horizontal="right" vertical="top" shrinkToFit="1"/>
    </xf>
    <xf numFmtId="10" fontId="27" fillId="9" borderId="11">
      <alignment horizontal="right" vertical="top" shrinkToFit="1"/>
    </xf>
    <xf numFmtId="0" fontId="22" fillId="18" borderId="12">
      <alignment horizontal="center"/>
    </xf>
    <xf numFmtId="0" fontId="22" fillId="18" borderId="12">
      <alignment horizontal="left"/>
    </xf>
    <xf numFmtId="0" fontId="22" fillId="18" borderId="13">
      <alignment horizontal="center"/>
    </xf>
    <xf numFmtId="0" fontId="22" fillId="18" borderId="13">
      <alignment horizontal="left"/>
    </xf>
    <xf numFmtId="0" fontId="28" fillId="0" borderId="14">
      <alignment vertical="top" wrapText="1"/>
    </xf>
    <xf numFmtId="4" fontId="28" fillId="19" borderId="14">
      <alignment horizontal="right" vertical="top" shrinkToFit="1"/>
    </xf>
    <xf numFmtId="0" fontId="1" fillId="0" borderId="0"/>
    <xf numFmtId="165" fontId="7" fillId="0" borderId="0" applyFont="0" applyFill="0" applyBorder="0" applyAlignment="0" applyProtection="0"/>
    <xf numFmtId="49" fontId="22" fillId="0" borderId="11">
      <alignment vertical="top" wrapText="1"/>
    </xf>
  </cellStyleXfs>
  <cellXfs count="32">
    <xf numFmtId="0" fontId="0" fillId="0" borderId="0" xfId="0"/>
    <xf numFmtId="0" fontId="3" fillId="2" borderId="0" xfId="1" applyFont="1" applyFill="1" applyBorder="1"/>
    <xf numFmtId="164" fontId="3" fillId="2" borderId="0" xfId="1" applyNumberFormat="1" applyFont="1" applyFill="1" applyBorder="1" applyAlignment="1">
      <alignment horizontal="right" vertical="top"/>
    </xf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166" fontId="3" fillId="2" borderId="1" xfId="1" applyNumberFormat="1" applyFont="1" applyFill="1" applyBorder="1"/>
    <xf numFmtId="0" fontId="3" fillId="2" borderId="1" xfId="1" applyFont="1" applyFill="1" applyBorder="1"/>
    <xf numFmtId="164" fontId="4" fillId="2" borderId="15" xfId="1" applyNumberFormat="1" applyFont="1" applyFill="1" applyBorder="1" applyAlignment="1">
      <alignment horizontal="center" wrapText="1"/>
    </xf>
    <xf numFmtId="164" fontId="4" fillId="2" borderId="16" xfId="1" applyNumberFormat="1" applyFont="1" applyFill="1" applyBorder="1" applyAlignment="1">
      <alignment horizontal="center" wrapText="1"/>
    </xf>
    <xf numFmtId="164" fontId="4" fillId="2" borderId="17" xfId="1" applyNumberFormat="1" applyFont="1" applyFill="1" applyBorder="1" applyAlignment="1">
      <alignment horizontal="center" wrapText="1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wrapText="1"/>
    </xf>
    <xf numFmtId="0" fontId="2" fillId="2" borderId="0" xfId="1" applyFont="1" applyFill="1" applyBorder="1"/>
    <xf numFmtId="164" fontId="4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66" fontId="2" fillId="2" borderId="1" xfId="1" applyNumberFormat="1" applyFont="1" applyFill="1" applyBorder="1"/>
    <xf numFmtId="0" fontId="2" fillId="2" borderId="1" xfId="1" applyFont="1" applyFill="1" applyBorder="1"/>
  </cellXfs>
  <cellStyles count="7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r" xfId="27"/>
    <cellStyle name="Calculation" xfId="28"/>
    <cellStyle name="Check Cell" xfId="29"/>
    <cellStyle name="co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st15" xfId="78"/>
    <cellStyle name="style0" xfId="42"/>
    <cellStyle name="td" xfId="43"/>
    <cellStyle name="Title" xfId="44"/>
    <cellStyle name="Total" xfId="45"/>
    <cellStyle name="tr" xfId="46"/>
    <cellStyle name="Warning Text" xfId="47"/>
    <cellStyle name="xl21" xfId="48"/>
    <cellStyle name="xl22" xfId="49"/>
    <cellStyle name="xl23" xfId="50"/>
    <cellStyle name="xl24" xfId="51"/>
    <cellStyle name="xl25" xfId="52"/>
    <cellStyle name="xl26" xfId="53"/>
    <cellStyle name="xl27" xfId="54"/>
    <cellStyle name="xl28" xfId="55"/>
    <cellStyle name="xl29" xfId="56"/>
    <cellStyle name="xl30" xfId="57"/>
    <cellStyle name="xl31" xfId="58"/>
    <cellStyle name="xl32" xfId="59"/>
    <cellStyle name="xl33" xfId="60"/>
    <cellStyle name="xl34" xfId="61"/>
    <cellStyle name="xl35" xfId="62"/>
    <cellStyle name="xl36" xfId="63"/>
    <cellStyle name="xl37" xfId="64"/>
    <cellStyle name="xl38" xfId="65"/>
    <cellStyle name="xl39" xfId="66"/>
    <cellStyle name="xl40" xfId="67"/>
    <cellStyle name="xl41" xfId="68"/>
    <cellStyle name="xl42" xfId="69"/>
    <cellStyle name="xl43" xfId="70"/>
    <cellStyle name="xl44" xfId="71"/>
    <cellStyle name="xl45" xfId="72"/>
    <cellStyle name="xl46" xfId="73"/>
    <cellStyle name="xl60" xfId="74"/>
    <cellStyle name="xl63" xfId="75"/>
    <cellStyle name="Обычный" xfId="0" builtinId="0"/>
    <cellStyle name="Обычный 2" xfId="1"/>
    <cellStyle name="Обычный 3 2" xfId="76"/>
    <cellStyle name="Финансовый 2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64"/>
  <sheetViews>
    <sheetView tabSelected="1" view="pageBreakPreview" zoomScale="70" zoomScaleNormal="100" zoomScaleSheetLayoutView="70" workbookViewId="0">
      <selection activeCell="B7" sqref="B7"/>
    </sheetView>
  </sheetViews>
  <sheetFormatPr defaultRowHeight="15.65" x14ac:dyDescent="0.3"/>
  <cols>
    <col min="1" max="1" width="6.5546875" style="1" customWidth="1"/>
    <col min="2" max="2" width="74.5546875" style="21" customWidth="1"/>
    <col min="3" max="3" width="16.88671875" style="2" customWidth="1"/>
    <col min="4" max="4" width="17.21875" style="2" customWidth="1"/>
    <col min="5" max="5" width="16.21875" style="1" customWidth="1"/>
    <col min="6" max="6" width="15.6640625" style="1" customWidth="1"/>
    <col min="7" max="7" width="15.88671875" style="1" customWidth="1"/>
    <col min="8" max="251" width="9.109375" style="1" customWidth="1"/>
    <col min="252" max="252" width="89" style="1" customWidth="1"/>
    <col min="253" max="255" width="18.6640625" style="1" customWidth="1"/>
    <col min="256" max="16384" width="8.88671875" style="1"/>
  </cols>
  <sheetData>
    <row r="1" spans="1:7" s="1" customFormat="1" x14ac:dyDescent="0.3">
      <c r="A1" s="20" t="s">
        <v>109</v>
      </c>
      <c r="B1" s="20"/>
      <c r="C1" s="20"/>
      <c r="D1" s="20"/>
      <c r="E1" s="20"/>
      <c r="F1" s="20"/>
      <c r="G1" s="20"/>
    </row>
    <row r="2" spans="1:7" s="1" customFormat="1" x14ac:dyDescent="0.3">
      <c r="A2" s="20"/>
      <c r="B2" s="20"/>
      <c r="C2" s="20"/>
      <c r="D2" s="20"/>
      <c r="E2" s="20"/>
      <c r="F2" s="20"/>
      <c r="G2" s="20"/>
    </row>
    <row r="3" spans="1:7" s="1" customFormat="1" x14ac:dyDescent="0.3">
      <c r="A3" s="20"/>
      <c r="B3" s="20"/>
      <c r="C3" s="20"/>
      <c r="D3" s="20"/>
      <c r="E3" s="20"/>
      <c r="F3" s="20"/>
      <c r="G3" s="20"/>
    </row>
    <row r="4" spans="1:7" s="1" customFormat="1" x14ac:dyDescent="0.3">
      <c r="B4" s="21" t="s">
        <v>0</v>
      </c>
      <c r="C4" s="2"/>
      <c r="D4" s="2"/>
      <c r="F4" s="2"/>
      <c r="G4" s="2" t="s">
        <v>1</v>
      </c>
    </row>
    <row r="5" spans="1:7" s="1" customFormat="1" ht="139.5" customHeight="1" x14ac:dyDescent="0.3">
      <c r="A5" s="3" t="s">
        <v>2</v>
      </c>
      <c r="B5" s="3" t="s">
        <v>3</v>
      </c>
      <c r="C5" s="4" t="s">
        <v>104</v>
      </c>
      <c r="D5" s="4" t="s">
        <v>105</v>
      </c>
      <c r="E5" s="4" t="s">
        <v>108</v>
      </c>
      <c r="F5" s="4" t="s">
        <v>106</v>
      </c>
      <c r="G5" s="4" t="s">
        <v>107</v>
      </c>
    </row>
    <row r="6" spans="1:7" s="1" customFormat="1" ht="15.05" customHeight="1" x14ac:dyDescent="0.3">
      <c r="A6" s="5">
        <v>1</v>
      </c>
      <c r="B6" s="22" t="s">
        <v>4</v>
      </c>
      <c r="C6" s="6">
        <f>SUM(C7:C10)</f>
        <v>961954.99999999988</v>
      </c>
      <c r="D6" s="6">
        <f>SUM(D7:D10)</f>
        <v>949078.5</v>
      </c>
      <c r="E6" s="6">
        <f>SUM(E7:E10)</f>
        <v>949078.5</v>
      </c>
      <c r="F6" s="15">
        <f>E6/C6*100</f>
        <v>98.661423871179025</v>
      </c>
      <c r="G6" s="16">
        <f>E6/D6*100</f>
        <v>100</v>
      </c>
    </row>
    <row r="7" spans="1:7" s="1" customFormat="1" ht="15.05" customHeight="1" x14ac:dyDescent="0.3">
      <c r="A7" s="23" t="s">
        <v>5</v>
      </c>
      <c r="B7" s="24" t="s">
        <v>6</v>
      </c>
      <c r="C7" s="25">
        <v>10577.7</v>
      </c>
      <c r="D7" s="25">
        <v>10577.7</v>
      </c>
      <c r="E7" s="25">
        <v>10577.7</v>
      </c>
      <c r="F7" s="16">
        <f t="shared" ref="F7:F50" si="0">E7/C7*100</f>
        <v>100</v>
      </c>
      <c r="G7" s="16">
        <f t="shared" ref="G7:G50" si="1">E7/D7*100</f>
        <v>100</v>
      </c>
    </row>
    <row r="8" spans="1:7" s="1" customFormat="1" ht="28.8" x14ac:dyDescent="0.3">
      <c r="A8" s="23" t="s">
        <v>7</v>
      </c>
      <c r="B8" s="24" t="s">
        <v>8</v>
      </c>
      <c r="C8" s="25">
        <v>731282.2</v>
      </c>
      <c r="D8" s="25">
        <v>713999.8</v>
      </c>
      <c r="E8" s="25">
        <v>713999.8</v>
      </c>
      <c r="F8" s="15">
        <f t="shared" si="0"/>
        <v>97.636698937838247</v>
      </c>
      <c r="G8" s="16">
        <f t="shared" si="1"/>
        <v>100</v>
      </c>
    </row>
    <row r="9" spans="1:7" s="1" customFormat="1" ht="15.05" customHeight="1" x14ac:dyDescent="0.3">
      <c r="A9" s="23" t="s">
        <v>9</v>
      </c>
      <c r="B9" s="24" t="s">
        <v>10</v>
      </c>
      <c r="C9" s="25">
        <v>185095.1</v>
      </c>
      <c r="D9" s="25">
        <v>221501</v>
      </c>
      <c r="E9" s="25">
        <v>221501</v>
      </c>
      <c r="F9" s="15">
        <f t="shared" si="0"/>
        <v>119.66875406210104</v>
      </c>
      <c r="G9" s="16">
        <f t="shared" si="1"/>
        <v>100</v>
      </c>
    </row>
    <row r="10" spans="1:7" s="1" customFormat="1" ht="15.05" customHeight="1" x14ac:dyDescent="0.3">
      <c r="A10" s="23" t="s">
        <v>11</v>
      </c>
      <c r="B10" s="24" t="s">
        <v>12</v>
      </c>
      <c r="C10" s="25">
        <v>35000</v>
      </c>
      <c r="D10" s="25">
        <v>3000</v>
      </c>
      <c r="E10" s="25">
        <v>3000</v>
      </c>
      <c r="F10" s="15">
        <f t="shared" si="0"/>
        <v>8.5714285714285712</v>
      </c>
      <c r="G10" s="16">
        <f t="shared" si="1"/>
        <v>100</v>
      </c>
    </row>
    <row r="11" spans="1:7" s="27" customFormat="1" ht="15.05" customHeight="1" x14ac:dyDescent="0.3">
      <c r="A11" s="5" t="s">
        <v>13</v>
      </c>
      <c r="B11" s="22" t="s">
        <v>14</v>
      </c>
      <c r="C11" s="26">
        <f>C12+C13+C14+C15+C16+C17+C18+C19+C20+C21+C22</f>
        <v>633718.9</v>
      </c>
      <c r="D11" s="26">
        <f t="shared" ref="D11:E11" si="2">D12+D13+D14+D15+D16+D17+D18+D19+D20+D21+D22</f>
        <v>861454.49999999988</v>
      </c>
      <c r="E11" s="26">
        <f t="shared" si="2"/>
        <v>624774.1</v>
      </c>
      <c r="F11" s="15">
        <f>E11/C11*100</f>
        <v>98.588522450569158</v>
      </c>
      <c r="G11" s="15">
        <f t="shared" si="1"/>
        <v>72.525490318989569</v>
      </c>
    </row>
    <row r="12" spans="1:7" s="1" customFormat="1" ht="15.05" customHeight="1" x14ac:dyDescent="0.3">
      <c r="A12" s="23" t="s">
        <v>15</v>
      </c>
      <c r="B12" s="28" t="s">
        <v>16</v>
      </c>
      <c r="C12" s="8">
        <v>257814.3</v>
      </c>
      <c r="D12" s="8">
        <v>238001.7</v>
      </c>
      <c r="E12" s="8">
        <v>238001.7</v>
      </c>
      <c r="F12" s="15">
        <f>E12/C12*100</f>
        <v>92.315166381383818</v>
      </c>
      <c r="G12" s="16">
        <f t="shared" ref="G12" si="3">E12/D12*100</f>
        <v>100</v>
      </c>
    </row>
    <row r="13" spans="1:7" s="1" customFormat="1" ht="36" customHeight="1" x14ac:dyDescent="0.3">
      <c r="A13" s="23" t="s">
        <v>17</v>
      </c>
      <c r="B13" s="13" t="s">
        <v>18</v>
      </c>
      <c r="C13" s="9">
        <v>0</v>
      </c>
      <c r="D13" s="8">
        <v>1412.3</v>
      </c>
      <c r="E13" s="8">
        <v>1412.3</v>
      </c>
      <c r="F13" s="16">
        <v>0</v>
      </c>
      <c r="G13" s="16">
        <f t="shared" si="1"/>
        <v>100</v>
      </c>
    </row>
    <row r="14" spans="1:7" s="1" customFormat="1" ht="47" customHeight="1" x14ac:dyDescent="0.3">
      <c r="A14" s="23" t="s">
        <v>19</v>
      </c>
      <c r="B14" s="13" t="s">
        <v>111</v>
      </c>
      <c r="C14" s="7">
        <v>0</v>
      </c>
      <c r="D14" s="8">
        <v>8132.1</v>
      </c>
      <c r="E14" s="8">
        <v>8132.1</v>
      </c>
      <c r="F14" s="16">
        <v>0</v>
      </c>
      <c r="G14" s="16">
        <f t="shared" si="1"/>
        <v>100</v>
      </c>
    </row>
    <row r="15" spans="1:7" s="1" customFormat="1" ht="62.3" customHeight="1" x14ac:dyDescent="0.3">
      <c r="A15" s="23" t="s">
        <v>20</v>
      </c>
      <c r="B15" s="13" t="s">
        <v>21</v>
      </c>
      <c r="C15" s="8">
        <v>52146</v>
      </c>
      <c r="D15" s="8">
        <v>52146</v>
      </c>
      <c r="E15" s="8">
        <v>52146</v>
      </c>
      <c r="F15" s="16">
        <f t="shared" si="0"/>
        <v>100</v>
      </c>
      <c r="G15" s="16">
        <f t="shared" si="1"/>
        <v>100</v>
      </c>
    </row>
    <row r="16" spans="1:7" s="1" customFormat="1" ht="62.3" customHeight="1" x14ac:dyDescent="0.3">
      <c r="A16" s="23" t="s">
        <v>22</v>
      </c>
      <c r="B16" s="13" t="s">
        <v>23</v>
      </c>
      <c r="C16" s="7">
        <v>49374.7</v>
      </c>
      <c r="D16" s="7">
        <v>49374.7</v>
      </c>
      <c r="E16" s="7">
        <v>49374.7</v>
      </c>
      <c r="F16" s="16">
        <f t="shared" si="0"/>
        <v>100</v>
      </c>
      <c r="G16" s="16">
        <f t="shared" si="1"/>
        <v>100</v>
      </c>
    </row>
    <row r="17" spans="1:7" s="1" customFormat="1" ht="38.200000000000003" customHeight="1" x14ac:dyDescent="0.3">
      <c r="A17" s="23" t="s">
        <v>24</v>
      </c>
      <c r="B17" s="13" t="s">
        <v>25</v>
      </c>
      <c r="C17" s="7">
        <v>3516.1</v>
      </c>
      <c r="D17" s="7">
        <v>3516.1</v>
      </c>
      <c r="E17" s="7">
        <v>3516.1</v>
      </c>
      <c r="F17" s="16">
        <f t="shared" si="0"/>
        <v>100</v>
      </c>
      <c r="G17" s="16">
        <f t="shared" si="1"/>
        <v>100</v>
      </c>
    </row>
    <row r="18" spans="1:7" s="1" customFormat="1" ht="45.1" customHeight="1" x14ac:dyDescent="0.3">
      <c r="A18" s="23" t="s">
        <v>26</v>
      </c>
      <c r="B18" s="13" t="s">
        <v>27</v>
      </c>
      <c r="C18" s="7">
        <v>224275</v>
      </c>
      <c r="D18" s="8">
        <v>318668</v>
      </c>
      <c r="E18" s="8">
        <v>194633.8</v>
      </c>
      <c r="F18" s="15">
        <f t="shared" si="0"/>
        <v>86.783546984728559</v>
      </c>
      <c r="G18" s="15">
        <f t="shared" si="1"/>
        <v>61.077296747712353</v>
      </c>
    </row>
    <row r="19" spans="1:7" s="1" customFormat="1" ht="51.85" customHeight="1" x14ac:dyDescent="0.3">
      <c r="A19" s="23" t="s">
        <v>28</v>
      </c>
      <c r="B19" s="13" t="s">
        <v>29</v>
      </c>
      <c r="C19" s="7">
        <v>0</v>
      </c>
      <c r="D19" s="8">
        <v>138120.1</v>
      </c>
      <c r="E19" s="8">
        <v>30990.9</v>
      </c>
      <c r="F19" s="16" t="e">
        <f t="shared" si="0"/>
        <v>#DIV/0!</v>
      </c>
      <c r="G19" s="15">
        <f t="shared" si="1"/>
        <v>22.437646656786374</v>
      </c>
    </row>
    <row r="20" spans="1:7" s="1" customFormat="1" ht="62.3" customHeight="1" x14ac:dyDescent="0.3">
      <c r="A20" s="23" t="s">
        <v>30</v>
      </c>
      <c r="B20" s="10" t="s">
        <v>31</v>
      </c>
      <c r="C20" s="7">
        <v>3026.3</v>
      </c>
      <c r="D20" s="8">
        <v>0</v>
      </c>
      <c r="E20" s="8">
        <v>0</v>
      </c>
      <c r="F20" s="16">
        <f t="shared" si="0"/>
        <v>0</v>
      </c>
      <c r="G20" s="16">
        <v>0</v>
      </c>
    </row>
    <row r="21" spans="1:7" s="1" customFormat="1" ht="62.3" customHeight="1" x14ac:dyDescent="0.3">
      <c r="A21" s="23" t="s">
        <v>32</v>
      </c>
      <c r="B21" s="10" t="s">
        <v>33</v>
      </c>
      <c r="C21" s="7">
        <v>43566.5</v>
      </c>
      <c r="D21" s="8">
        <v>43566.5</v>
      </c>
      <c r="E21" s="8">
        <v>43566.5</v>
      </c>
      <c r="F21" s="16">
        <f t="shared" si="0"/>
        <v>100</v>
      </c>
      <c r="G21" s="16">
        <f t="shared" si="1"/>
        <v>100</v>
      </c>
    </row>
    <row r="22" spans="1:7" s="1" customFormat="1" ht="83.3" customHeight="1" x14ac:dyDescent="0.3">
      <c r="A22" s="23" t="s">
        <v>34</v>
      </c>
      <c r="B22" s="10" t="s">
        <v>35</v>
      </c>
      <c r="C22" s="7">
        <v>0</v>
      </c>
      <c r="D22" s="8">
        <v>8517</v>
      </c>
      <c r="E22" s="8">
        <v>3000</v>
      </c>
      <c r="F22" s="16">
        <v>0</v>
      </c>
      <c r="G22" s="15">
        <f t="shared" si="1"/>
        <v>35.223670306445932</v>
      </c>
    </row>
    <row r="23" spans="1:7" s="1" customFormat="1" ht="34.450000000000003" customHeight="1" x14ac:dyDescent="0.3">
      <c r="A23" s="5" t="s">
        <v>36</v>
      </c>
      <c r="B23" s="22" t="s">
        <v>37</v>
      </c>
      <c r="C23" s="6">
        <f>SUM(C24:C50)+C52+C54+C53</f>
        <v>10704733.925000003</v>
      </c>
      <c r="D23" s="6">
        <f t="shared" ref="D23:E23" si="4">SUM(D24:D50)+D52+D54+D53</f>
        <v>11898238.576000001</v>
      </c>
      <c r="E23" s="6">
        <f t="shared" si="4"/>
        <v>6820924.0399999982</v>
      </c>
      <c r="F23" s="15">
        <f t="shared" si="0"/>
        <v>63.71876300512529</v>
      </c>
      <c r="G23" s="15">
        <f t="shared" si="1"/>
        <v>57.327174912751531</v>
      </c>
    </row>
    <row r="24" spans="1:7" s="1" customFormat="1" ht="62.3" customHeight="1" x14ac:dyDescent="0.3">
      <c r="A24" s="23" t="s">
        <v>38</v>
      </c>
      <c r="B24" s="28" t="s">
        <v>39</v>
      </c>
      <c r="C24" s="7">
        <v>1000</v>
      </c>
      <c r="D24" s="7">
        <v>1000</v>
      </c>
      <c r="E24" s="7">
        <v>1000</v>
      </c>
      <c r="F24" s="16">
        <f t="shared" si="0"/>
        <v>100</v>
      </c>
      <c r="G24" s="16">
        <f t="shared" si="1"/>
        <v>100</v>
      </c>
    </row>
    <row r="25" spans="1:7" s="1" customFormat="1" ht="62.3" customHeight="1" x14ac:dyDescent="0.3">
      <c r="A25" s="23" t="s">
        <v>40</v>
      </c>
      <c r="B25" s="10" t="s">
        <v>41</v>
      </c>
      <c r="C25" s="8">
        <v>21214.5</v>
      </c>
      <c r="D25" s="8">
        <v>21214.5</v>
      </c>
      <c r="E25" s="8">
        <v>21214.5</v>
      </c>
      <c r="F25" s="16">
        <f t="shared" si="0"/>
        <v>100</v>
      </c>
      <c r="G25" s="16">
        <f t="shared" si="1"/>
        <v>100</v>
      </c>
    </row>
    <row r="26" spans="1:7" s="1" customFormat="1" ht="82.05" customHeight="1" x14ac:dyDescent="0.3">
      <c r="A26" s="23" t="s">
        <v>42</v>
      </c>
      <c r="B26" s="14" t="s">
        <v>112</v>
      </c>
      <c r="C26" s="8">
        <v>31651.4</v>
      </c>
      <c r="D26" s="8">
        <v>31651.4</v>
      </c>
      <c r="E26" s="8">
        <v>22395.1</v>
      </c>
      <c r="F26" s="15">
        <f t="shared" si="0"/>
        <v>70.755480010362888</v>
      </c>
      <c r="G26" s="15">
        <f t="shared" si="1"/>
        <v>70.755480010362888</v>
      </c>
    </row>
    <row r="27" spans="1:7" s="1" customFormat="1" ht="86.25" customHeight="1" x14ac:dyDescent="0.3">
      <c r="A27" s="23" t="s">
        <v>43</v>
      </c>
      <c r="B27" s="11" t="s">
        <v>44</v>
      </c>
      <c r="C27" s="8">
        <v>89234.5</v>
      </c>
      <c r="D27" s="8">
        <v>86316.5</v>
      </c>
      <c r="E27" s="8">
        <v>85971.7</v>
      </c>
      <c r="F27" s="15">
        <f t="shared" si="0"/>
        <v>96.34356666984182</v>
      </c>
      <c r="G27" s="15">
        <f t="shared" si="1"/>
        <v>99.600539873604703</v>
      </c>
    </row>
    <row r="28" spans="1:7" s="1" customFormat="1" ht="36.950000000000003" customHeight="1" x14ac:dyDescent="0.3">
      <c r="A28" s="23" t="s">
        <v>45</v>
      </c>
      <c r="B28" s="13" t="s">
        <v>46</v>
      </c>
      <c r="C28" s="8">
        <v>46999.990000000005</v>
      </c>
      <c r="D28" s="8">
        <v>48817.990000000005</v>
      </c>
      <c r="E28" s="8">
        <v>40079.94</v>
      </c>
      <c r="F28" s="15">
        <f t="shared" si="0"/>
        <v>85.27648622903962</v>
      </c>
      <c r="G28" s="15">
        <f t="shared" si="1"/>
        <v>82.100758347486234</v>
      </c>
    </row>
    <row r="29" spans="1:7" s="27" customFormat="1" ht="88.45" customHeight="1" x14ac:dyDescent="0.3">
      <c r="A29" s="23" t="s">
        <v>47</v>
      </c>
      <c r="B29" s="11" t="s">
        <v>48</v>
      </c>
      <c r="C29" s="8">
        <v>2637460.6</v>
      </c>
      <c r="D29" s="8">
        <v>2749243</v>
      </c>
      <c r="E29" s="8">
        <v>2749243</v>
      </c>
      <c r="F29" s="15">
        <f t="shared" si="0"/>
        <v>104.23825857341717</v>
      </c>
      <c r="G29" s="16">
        <f t="shared" si="1"/>
        <v>100</v>
      </c>
    </row>
    <row r="30" spans="1:7" s="1" customFormat="1" ht="57.6" x14ac:dyDescent="0.3">
      <c r="A30" s="23" t="s">
        <v>49</v>
      </c>
      <c r="B30" s="11" t="s">
        <v>50</v>
      </c>
      <c r="C30" s="8">
        <v>1039929.5</v>
      </c>
      <c r="D30" s="8">
        <v>1207321.1000000001</v>
      </c>
      <c r="E30" s="8">
        <v>1207321.1000000001</v>
      </c>
      <c r="F30" s="15">
        <f t="shared" si="0"/>
        <v>116.09643730656742</v>
      </c>
      <c r="G30" s="16">
        <f t="shared" si="1"/>
        <v>100</v>
      </c>
    </row>
    <row r="31" spans="1:7" s="27" customFormat="1" ht="58.55" customHeight="1" x14ac:dyDescent="0.3">
      <c r="A31" s="23" t="s">
        <v>51</v>
      </c>
      <c r="B31" s="13" t="s">
        <v>52</v>
      </c>
      <c r="C31" s="8">
        <v>134386.5</v>
      </c>
      <c r="D31" s="8">
        <v>134386.5</v>
      </c>
      <c r="E31" s="8">
        <v>98664.5</v>
      </c>
      <c r="F31" s="15">
        <f t="shared" si="0"/>
        <v>73.418460931715614</v>
      </c>
      <c r="G31" s="15">
        <f t="shared" si="1"/>
        <v>73.418460931715614</v>
      </c>
    </row>
    <row r="32" spans="1:7" s="27" customFormat="1" ht="72" customHeight="1" x14ac:dyDescent="0.3">
      <c r="A32" s="23" t="s">
        <v>53</v>
      </c>
      <c r="B32" s="10" t="s">
        <v>113</v>
      </c>
      <c r="C32" s="8">
        <v>337821.3</v>
      </c>
      <c r="D32" s="8">
        <v>313635</v>
      </c>
      <c r="E32" s="8">
        <f>E18+E21</f>
        <v>238200.3</v>
      </c>
      <c r="F32" s="15">
        <f t="shared" si="0"/>
        <v>70.510740441766103</v>
      </c>
      <c r="G32" s="15">
        <f t="shared" si="1"/>
        <v>75.948251948921509</v>
      </c>
    </row>
    <row r="33" spans="1:7" s="27" customFormat="1" ht="39" customHeight="1" x14ac:dyDescent="0.3">
      <c r="A33" s="23" t="s">
        <v>54</v>
      </c>
      <c r="B33" s="10" t="s">
        <v>55</v>
      </c>
      <c r="C33" s="8">
        <v>3001.8</v>
      </c>
      <c r="D33" s="8">
        <v>2996.8</v>
      </c>
      <c r="E33" s="8">
        <v>2741.1</v>
      </c>
      <c r="F33" s="15">
        <f t="shared" si="0"/>
        <v>91.315210873475905</v>
      </c>
      <c r="G33" s="15">
        <f t="shared" si="1"/>
        <v>91.467565403096629</v>
      </c>
    </row>
    <row r="34" spans="1:7" s="27" customFormat="1" ht="28.8" x14ac:dyDescent="0.3">
      <c r="A34" s="23" t="s">
        <v>56</v>
      </c>
      <c r="B34" s="10" t="s">
        <v>57</v>
      </c>
      <c r="C34" s="8">
        <v>149531.79999999999</v>
      </c>
      <c r="D34" s="8">
        <v>134337.60000000001</v>
      </c>
      <c r="E34" s="8">
        <v>124273.8</v>
      </c>
      <c r="F34" s="15">
        <f t="shared" si="0"/>
        <v>83.108609673661391</v>
      </c>
      <c r="G34" s="15">
        <f t="shared" si="1"/>
        <v>92.508575410011787</v>
      </c>
    </row>
    <row r="35" spans="1:7" s="27" customFormat="1" ht="43.2" x14ac:dyDescent="0.3">
      <c r="A35" s="23" t="s">
        <v>58</v>
      </c>
      <c r="B35" s="10" t="s">
        <v>59</v>
      </c>
      <c r="C35" s="8">
        <v>4682262.2</v>
      </c>
      <c r="D35" s="8">
        <v>5333100</v>
      </c>
      <c r="E35" s="8">
        <v>553902.19999999995</v>
      </c>
      <c r="F35" s="15">
        <f t="shared" si="0"/>
        <v>11.829798852358159</v>
      </c>
      <c r="G35" s="15">
        <f t="shared" si="1"/>
        <v>10.386120642778121</v>
      </c>
    </row>
    <row r="36" spans="1:7" s="27" customFormat="1" ht="45.1" customHeight="1" x14ac:dyDescent="0.3">
      <c r="A36" s="23" t="s">
        <v>60</v>
      </c>
      <c r="B36" s="10" t="s">
        <v>61</v>
      </c>
      <c r="C36" s="8">
        <v>6494.3</v>
      </c>
      <c r="D36" s="8">
        <v>6537.7</v>
      </c>
      <c r="E36" s="8">
        <v>6621.9</v>
      </c>
      <c r="F36" s="15">
        <f t="shared" si="0"/>
        <v>101.96479990145204</v>
      </c>
      <c r="G36" s="15">
        <f t="shared" si="1"/>
        <v>101.28791471006622</v>
      </c>
    </row>
    <row r="37" spans="1:7" s="27" customFormat="1" ht="41.35" customHeight="1" x14ac:dyDescent="0.3">
      <c r="A37" s="29" t="s">
        <v>62</v>
      </c>
      <c r="B37" s="12" t="s">
        <v>63</v>
      </c>
      <c r="C37" s="8">
        <v>4259.5</v>
      </c>
      <c r="D37" s="8">
        <v>4259.5</v>
      </c>
      <c r="E37" s="8">
        <v>4192.8</v>
      </c>
      <c r="F37" s="15">
        <f t="shared" si="0"/>
        <v>98.434088508040844</v>
      </c>
      <c r="G37" s="15">
        <f t="shared" si="1"/>
        <v>98.434088508040844</v>
      </c>
    </row>
    <row r="38" spans="1:7" s="27" customFormat="1" ht="50.25" customHeight="1" x14ac:dyDescent="0.3">
      <c r="A38" s="29" t="s">
        <v>64</v>
      </c>
      <c r="B38" s="12" t="s">
        <v>65</v>
      </c>
      <c r="C38" s="8">
        <v>4052.4</v>
      </c>
      <c r="D38" s="8">
        <v>4052.4</v>
      </c>
      <c r="E38" s="8">
        <v>4047.6</v>
      </c>
      <c r="F38" s="15">
        <f t="shared" si="0"/>
        <v>99.881551673082612</v>
      </c>
      <c r="G38" s="15">
        <f t="shared" si="1"/>
        <v>99.881551673082612</v>
      </c>
    </row>
    <row r="39" spans="1:7" s="27" customFormat="1" ht="49.5" customHeight="1" x14ac:dyDescent="0.3">
      <c r="A39" s="29" t="s">
        <v>66</v>
      </c>
      <c r="B39" s="12" t="s">
        <v>67</v>
      </c>
      <c r="C39" s="8">
        <v>7794.5</v>
      </c>
      <c r="D39" s="8">
        <v>7794.5</v>
      </c>
      <c r="E39" s="8">
        <v>7794.5</v>
      </c>
      <c r="F39" s="16">
        <f t="shared" si="0"/>
        <v>100</v>
      </c>
      <c r="G39" s="16">
        <f t="shared" si="1"/>
        <v>100</v>
      </c>
    </row>
    <row r="40" spans="1:7" s="27" customFormat="1" ht="50.25" customHeight="1" x14ac:dyDescent="0.3">
      <c r="A40" s="29" t="s">
        <v>68</v>
      </c>
      <c r="B40" s="12" t="s">
        <v>69</v>
      </c>
      <c r="C40" s="8">
        <v>0</v>
      </c>
      <c r="D40" s="8">
        <v>0</v>
      </c>
      <c r="E40" s="8">
        <v>0</v>
      </c>
      <c r="F40" s="16">
        <v>0</v>
      </c>
      <c r="G40" s="16">
        <v>0</v>
      </c>
    </row>
    <row r="41" spans="1:7" s="27" customFormat="1" ht="50.25" customHeight="1" x14ac:dyDescent="0.3">
      <c r="A41" s="29" t="s">
        <v>70</v>
      </c>
      <c r="B41" s="12" t="s">
        <v>71</v>
      </c>
      <c r="C41" s="8">
        <v>10094.299999999999</v>
      </c>
      <c r="D41" s="8">
        <v>12404.4</v>
      </c>
      <c r="E41" s="8">
        <v>12404.4</v>
      </c>
      <c r="F41" s="15">
        <f t="shared" si="0"/>
        <v>122.88519263346642</v>
      </c>
      <c r="G41" s="16">
        <f t="shared" si="1"/>
        <v>100</v>
      </c>
    </row>
    <row r="42" spans="1:7" s="27" customFormat="1" ht="34.450000000000003" customHeight="1" x14ac:dyDescent="0.3">
      <c r="A42" s="29" t="s">
        <v>72</v>
      </c>
      <c r="B42" s="12" t="s">
        <v>73</v>
      </c>
      <c r="C42" s="8">
        <v>3814</v>
      </c>
      <c r="D42" s="8">
        <v>3814</v>
      </c>
      <c r="E42" s="8">
        <v>3796.8</v>
      </c>
      <c r="F42" s="15">
        <f t="shared" si="0"/>
        <v>99.549029889879392</v>
      </c>
      <c r="G42" s="15">
        <f t="shared" si="1"/>
        <v>99.549029889879392</v>
      </c>
    </row>
    <row r="43" spans="1:7" s="27" customFormat="1" ht="28.8" x14ac:dyDescent="0.3">
      <c r="A43" s="23" t="s">
        <v>74</v>
      </c>
      <c r="B43" s="13" t="s">
        <v>75</v>
      </c>
      <c r="C43" s="8">
        <v>88978.5</v>
      </c>
      <c r="D43" s="8">
        <v>89398.2</v>
      </c>
      <c r="E43" s="8">
        <v>64179.199999999997</v>
      </c>
      <c r="F43" s="15">
        <f t="shared" si="0"/>
        <v>72.128885067741081</v>
      </c>
      <c r="G43" s="15">
        <f t="shared" si="1"/>
        <v>71.79025975914503</v>
      </c>
    </row>
    <row r="44" spans="1:7" s="27" customFormat="1" ht="72" x14ac:dyDescent="0.3">
      <c r="A44" s="23" t="s">
        <v>76</v>
      </c>
      <c r="B44" s="13" t="s">
        <v>77</v>
      </c>
      <c r="C44" s="8">
        <v>209838.3</v>
      </c>
      <c r="D44" s="8">
        <v>221964.3</v>
      </c>
      <c r="E44" s="8">
        <v>192037.1</v>
      </c>
      <c r="F44" s="15">
        <f t="shared" si="0"/>
        <v>91.516705958826392</v>
      </c>
      <c r="G44" s="15">
        <f t="shared" si="1"/>
        <v>86.517111084980797</v>
      </c>
    </row>
    <row r="45" spans="1:7" s="27" customFormat="1" ht="57.6" x14ac:dyDescent="0.3">
      <c r="A45" s="23" t="s">
        <v>78</v>
      </c>
      <c r="B45" s="13" t="s">
        <v>79</v>
      </c>
      <c r="C45" s="8">
        <v>248644.6</v>
      </c>
      <c r="D45" s="8">
        <v>236366.5</v>
      </c>
      <c r="E45" s="8">
        <v>209856.8</v>
      </c>
      <c r="F45" s="15">
        <f t="shared" si="0"/>
        <v>84.400304691917697</v>
      </c>
      <c r="G45" s="15">
        <f t="shared" si="1"/>
        <v>88.784493572481722</v>
      </c>
    </row>
    <row r="46" spans="1:7" s="27" customFormat="1" ht="86.4" x14ac:dyDescent="0.3">
      <c r="A46" s="23" t="s">
        <v>80</v>
      </c>
      <c r="B46" s="13" t="s">
        <v>81</v>
      </c>
      <c r="C46" s="8">
        <v>552868</v>
      </c>
      <c r="D46" s="8">
        <v>544577.1</v>
      </c>
      <c r="E46" s="8">
        <v>475656</v>
      </c>
      <c r="F46" s="15">
        <f t="shared" si="0"/>
        <v>86.034279430171395</v>
      </c>
      <c r="G46" s="15">
        <f t="shared" si="1"/>
        <v>87.344106096271773</v>
      </c>
    </row>
    <row r="47" spans="1:7" s="27" customFormat="1" ht="72" x14ac:dyDescent="0.3">
      <c r="A47" s="23" t="s">
        <v>82</v>
      </c>
      <c r="B47" s="13" t="s">
        <v>83</v>
      </c>
      <c r="C47" s="8">
        <v>50479</v>
      </c>
      <c r="D47" s="8">
        <v>50479</v>
      </c>
      <c r="E47" s="8">
        <v>45590.400000000001</v>
      </c>
      <c r="F47" s="15">
        <f t="shared" si="0"/>
        <v>90.3155767745003</v>
      </c>
      <c r="G47" s="15">
        <f t="shared" si="1"/>
        <v>90.3155767745003</v>
      </c>
    </row>
    <row r="48" spans="1:7" s="27" customFormat="1" ht="43.2" x14ac:dyDescent="0.3">
      <c r="A48" s="23" t="s">
        <v>84</v>
      </c>
      <c r="B48" s="13" t="s">
        <v>85</v>
      </c>
      <c r="C48" s="8">
        <v>1684.6</v>
      </c>
      <c r="D48" s="8">
        <v>1684.6</v>
      </c>
      <c r="E48" s="8">
        <v>206.1</v>
      </c>
      <c r="F48" s="15">
        <f t="shared" si="0"/>
        <v>12.234358304642051</v>
      </c>
      <c r="G48" s="15">
        <f t="shared" si="1"/>
        <v>12.234358304642051</v>
      </c>
    </row>
    <row r="49" spans="1:7" s="27" customFormat="1" ht="43.2" x14ac:dyDescent="0.3">
      <c r="A49" s="23" t="s">
        <v>86</v>
      </c>
      <c r="B49" s="13" t="s">
        <v>87</v>
      </c>
      <c r="C49" s="8">
        <v>45183.6</v>
      </c>
      <c r="D49" s="8">
        <v>45183.6</v>
      </c>
      <c r="E49" s="8">
        <v>43426.5</v>
      </c>
      <c r="F49" s="15">
        <f t="shared" si="0"/>
        <v>96.111199638806994</v>
      </c>
      <c r="G49" s="15">
        <f t="shared" si="1"/>
        <v>96.111199638806994</v>
      </c>
    </row>
    <row r="50" spans="1:7" s="27" customFormat="1" ht="43.2" x14ac:dyDescent="0.3">
      <c r="A50" s="23" t="s">
        <v>88</v>
      </c>
      <c r="B50" s="13" t="s">
        <v>89</v>
      </c>
      <c r="C50" s="8">
        <v>248819.3</v>
      </c>
      <c r="D50" s="8">
        <v>366957.4</v>
      </c>
      <c r="E50" s="8">
        <v>362744.1</v>
      </c>
      <c r="F50" s="15">
        <f t="shared" si="0"/>
        <v>145.7861588711165</v>
      </c>
      <c r="G50" s="15">
        <f t="shared" si="1"/>
        <v>98.851828577377091</v>
      </c>
    </row>
    <row r="51" spans="1:7" s="27" customFormat="1" ht="57.8" customHeight="1" x14ac:dyDescent="0.3">
      <c r="A51" s="23" t="s">
        <v>90</v>
      </c>
      <c r="B51" s="13" t="s">
        <v>91</v>
      </c>
      <c r="C51" s="17" t="s">
        <v>92</v>
      </c>
      <c r="D51" s="18"/>
      <c r="E51" s="18"/>
      <c r="F51" s="18"/>
      <c r="G51" s="19"/>
    </row>
    <row r="52" spans="1:7" s="27" customFormat="1" ht="39" customHeight="1" x14ac:dyDescent="0.3">
      <c r="A52" s="23" t="s">
        <v>93</v>
      </c>
      <c r="B52" s="13" t="s">
        <v>94</v>
      </c>
      <c r="C52" s="8">
        <v>0</v>
      </c>
      <c r="D52" s="8">
        <v>68258.785999999993</v>
      </c>
      <c r="E52" s="8">
        <v>65807.100000000006</v>
      </c>
      <c r="F52" s="16">
        <v>0</v>
      </c>
      <c r="G52" s="15">
        <f>E52/D52*100</f>
        <v>96.408248456103536</v>
      </c>
    </row>
    <row r="53" spans="1:7" s="27" customFormat="1" ht="39" customHeight="1" x14ac:dyDescent="0.3">
      <c r="A53" s="23" t="s">
        <v>95</v>
      </c>
      <c r="B53" s="13" t="s">
        <v>96</v>
      </c>
      <c r="C53" s="8">
        <v>47234.935000000005</v>
      </c>
      <c r="D53" s="8">
        <v>90499.900000000009</v>
      </c>
      <c r="E53" s="8">
        <v>89623.1</v>
      </c>
      <c r="F53" s="15">
        <f t="shared" ref="F53:F58" si="5">E53/C53</f>
        <v>1.8973901414281611</v>
      </c>
      <c r="G53" s="15">
        <f t="shared" ref="G53:G58" si="6">E53/D53*100</f>
        <v>99.031159150452098</v>
      </c>
    </row>
    <row r="54" spans="1:7" s="27" customFormat="1" ht="29.3" customHeight="1" x14ac:dyDescent="0.3">
      <c r="A54" s="23" t="s">
        <v>97</v>
      </c>
      <c r="B54" s="13" t="s">
        <v>114</v>
      </c>
      <c r="C54" s="7">
        <v>0</v>
      </c>
      <c r="D54" s="7">
        <v>79986.3</v>
      </c>
      <c r="E54" s="7">
        <v>87932.400000000009</v>
      </c>
      <c r="F54" s="16">
        <v>0</v>
      </c>
      <c r="G54" s="15">
        <f t="shared" si="6"/>
        <v>109.9343262533709</v>
      </c>
    </row>
    <row r="55" spans="1:7" s="27" customFormat="1" x14ac:dyDescent="0.3">
      <c r="A55" s="5" t="s">
        <v>98</v>
      </c>
      <c r="B55" s="22" t="s">
        <v>99</v>
      </c>
      <c r="C55" s="6">
        <f>C56+C57</f>
        <v>25000</v>
      </c>
      <c r="D55" s="6">
        <f>D56+D57</f>
        <v>19080</v>
      </c>
      <c r="E55" s="6">
        <f>E56+E57</f>
        <v>18980</v>
      </c>
      <c r="F55" s="30">
        <f t="shared" si="5"/>
        <v>0.75919999999999999</v>
      </c>
      <c r="G55" s="30">
        <f t="shared" si="6"/>
        <v>99.475890985324938</v>
      </c>
    </row>
    <row r="56" spans="1:7" s="27" customFormat="1" x14ac:dyDescent="0.3">
      <c r="A56" s="23" t="s">
        <v>100</v>
      </c>
      <c r="B56" s="10" t="s">
        <v>101</v>
      </c>
      <c r="C56" s="8">
        <v>25000</v>
      </c>
      <c r="D56" s="8">
        <v>19080</v>
      </c>
      <c r="E56" s="8">
        <v>18980</v>
      </c>
      <c r="F56" s="15">
        <f t="shared" si="5"/>
        <v>0.75919999999999999</v>
      </c>
      <c r="G56" s="15">
        <f t="shared" si="6"/>
        <v>99.475890985324938</v>
      </c>
    </row>
    <row r="57" spans="1:7" s="27" customFormat="1" ht="28.8" x14ac:dyDescent="0.3">
      <c r="A57" s="23" t="s">
        <v>102</v>
      </c>
      <c r="B57" s="10" t="s">
        <v>110</v>
      </c>
      <c r="C57" s="8">
        <v>0</v>
      </c>
      <c r="D57" s="8">
        <v>0</v>
      </c>
      <c r="E57" s="8">
        <v>0</v>
      </c>
      <c r="F57" s="31">
        <v>0</v>
      </c>
      <c r="G57" s="31">
        <v>0</v>
      </c>
    </row>
    <row r="58" spans="1:7" s="1" customFormat="1" ht="15.05" customHeight="1" x14ac:dyDescent="0.3">
      <c r="A58" s="5"/>
      <c r="B58" s="22" t="s">
        <v>103</v>
      </c>
      <c r="C58" s="6">
        <f>C6+C11+C23+C55</f>
        <v>12325407.825000003</v>
      </c>
      <c r="D58" s="6">
        <f t="shared" ref="D58:E58" si="7">D6+D11+D23+D55</f>
        <v>13727851.576000001</v>
      </c>
      <c r="E58" s="6">
        <f t="shared" si="7"/>
        <v>8413756.6399999987</v>
      </c>
      <c r="F58" s="30">
        <f>E58/C58</f>
        <v>0.68263515166890609</v>
      </c>
      <c r="G58" s="30">
        <f>E58/D58*100</f>
        <v>61.28968246356569</v>
      </c>
    </row>
    <row r="59" spans="1:7" s="1" customFormat="1" ht="15.05" customHeight="1" x14ac:dyDescent="0.3">
      <c r="B59" s="21"/>
      <c r="C59" s="2"/>
      <c r="D59" s="2"/>
    </row>
    <row r="60" spans="1:7" s="1" customFormat="1" ht="15.05" customHeight="1" x14ac:dyDescent="0.3">
      <c r="B60" s="21"/>
      <c r="C60" s="2"/>
      <c r="D60" s="2"/>
    </row>
    <row r="61" spans="1:7" s="1" customFormat="1" ht="15.05" customHeight="1" x14ac:dyDescent="0.3">
      <c r="B61" s="21"/>
      <c r="C61" s="2"/>
      <c r="D61" s="2"/>
    </row>
    <row r="62" spans="1:7" s="1" customFormat="1" ht="15.05" customHeight="1" x14ac:dyDescent="0.3">
      <c r="B62" s="21"/>
      <c r="C62" s="2"/>
      <c r="D62" s="2"/>
    </row>
    <row r="63" spans="1:7" s="1" customFormat="1" ht="15.05" customHeight="1" x14ac:dyDescent="0.3">
      <c r="B63" s="21"/>
      <c r="C63" s="2"/>
      <c r="D63" s="2"/>
    </row>
    <row r="64" spans="1:7" s="27" customFormat="1" ht="15.05" customHeight="1" x14ac:dyDescent="0.3">
      <c r="A64" s="1"/>
      <c r="B64" s="21"/>
      <c r="C64" s="2"/>
      <c r="D64" s="2"/>
      <c r="E64" s="1"/>
    </row>
  </sheetData>
  <mergeCells count="2">
    <mergeCell ref="C51:G51"/>
    <mergeCell ref="A1:G3"/>
  </mergeCells>
  <pageMargins left="0.39370078740157483" right="0.39370078740157483" top="0.59055118110236227" bottom="0.59055118110236227" header="0.35433070866141736" footer="0.23622047244094491"/>
  <pageSetup paperSize="9" scale="58" fitToHeight="2" orientation="portrait" r:id="rId1"/>
  <headerFooter alignWithMargins="0">
    <oddFooter xml:space="preserve">&amp;C&amp;"Times New Roman,обычный"&amp;8&amp;P          </oddFooter>
  </headerFooter>
  <rowBreaks count="2" manualBreakCount="2">
    <brk id="24" max="6" man="1"/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h_hubieva</dc:creator>
  <cp:lastModifiedBy>h_hubieva</cp:lastModifiedBy>
  <dcterms:created xsi:type="dcterms:W3CDTF">2019-05-21T12:04:31Z</dcterms:created>
  <dcterms:modified xsi:type="dcterms:W3CDTF">2019-06-11T12:56:41Z</dcterms:modified>
</cp:coreProperties>
</file>