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6" windowWidth="14796" windowHeight="8016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Консолидированный!$A$1:$G$86</definedName>
    <definedName name="_xlnm.Print_Area" localSheetId="0">Республиканский!$A$1:$G$83</definedName>
  </definedNames>
  <calcPr calcId="162913"/>
</workbook>
</file>

<file path=xl/calcChain.xml><?xml version="1.0" encoding="utf-8"?>
<calcChain xmlns="http://schemas.openxmlformats.org/spreadsheetml/2006/main">
  <c r="F66" i="11" l="1"/>
  <c r="D8" i="4" l="1"/>
  <c r="D80" i="4" l="1"/>
  <c r="D78" i="4"/>
  <c r="D69" i="4"/>
  <c r="D63" i="4"/>
  <c r="D56" i="4"/>
  <c r="D53" i="4"/>
  <c r="D44" i="4"/>
  <c r="D40" i="4"/>
  <c r="D35" i="4"/>
  <c r="D25" i="4"/>
  <c r="D21" i="4"/>
  <c r="D18" i="4"/>
  <c r="D7" i="4" l="1"/>
  <c r="F18" i="11"/>
  <c r="F42" i="11"/>
  <c r="F78" i="4" l="1"/>
  <c r="F69" i="4"/>
  <c r="F63" i="4"/>
  <c r="F56" i="4"/>
  <c r="F53" i="4"/>
  <c r="F44" i="4"/>
  <c r="F40" i="4"/>
  <c r="F35" i="4"/>
  <c r="F25" i="4"/>
  <c r="F21" i="4"/>
  <c r="F80" i="4"/>
  <c r="F74" i="4"/>
  <c r="E26" i="11" l="1"/>
  <c r="C18" i="11"/>
  <c r="D21" i="11"/>
  <c r="F81" i="11" l="1"/>
  <c r="F77" i="11"/>
  <c r="F72" i="11"/>
  <c r="C56" i="4"/>
  <c r="F46" i="11" l="1"/>
  <c r="F37" i="11"/>
  <c r="F27" i="11"/>
  <c r="F21" i="11"/>
  <c r="D18" i="11"/>
  <c r="E9" i="11"/>
  <c r="E10" i="11"/>
  <c r="E11" i="11"/>
  <c r="E12" i="11"/>
  <c r="E13" i="11"/>
  <c r="E14" i="11"/>
  <c r="E15" i="11"/>
  <c r="E16" i="11"/>
  <c r="E17" i="11"/>
  <c r="C21" i="11" l="1"/>
  <c r="D59" i="11" l="1"/>
  <c r="C42" i="11"/>
  <c r="C46" i="11"/>
  <c r="C40" i="4"/>
  <c r="C44" i="4"/>
  <c r="E82" i="11" l="1"/>
  <c r="G25" i="11"/>
  <c r="C55" i="11" l="1"/>
  <c r="D42" i="11"/>
  <c r="E81" i="4"/>
  <c r="E61" i="4" l="1"/>
  <c r="C25" i="4" l="1"/>
  <c r="C63" i="4"/>
  <c r="G82" i="11" l="1"/>
  <c r="G80" i="11"/>
  <c r="G79" i="11"/>
  <c r="G78" i="11"/>
  <c r="G76" i="11"/>
  <c r="G75" i="11"/>
  <c r="G73" i="11"/>
  <c r="G71" i="11"/>
  <c r="G70" i="11"/>
  <c r="G69" i="11"/>
  <c r="G68" i="11"/>
  <c r="G67" i="11"/>
  <c r="G62" i="11"/>
  <c r="G61" i="11"/>
  <c r="G60" i="11"/>
  <c r="G58" i="11"/>
  <c r="G57" i="11"/>
  <c r="G56" i="11"/>
  <c r="G54" i="11"/>
  <c r="G53" i="11"/>
  <c r="G51" i="11"/>
  <c r="G50" i="11"/>
  <c r="G49" i="11"/>
  <c r="G48" i="11"/>
  <c r="G47" i="11"/>
  <c r="G45" i="11"/>
  <c r="G44" i="11"/>
  <c r="G41" i="11"/>
  <c r="G40" i="11"/>
  <c r="G39" i="11"/>
  <c r="G38" i="11"/>
  <c r="G36" i="11"/>
  <c r="G35" i="11"/>
  <c r="G34" i="11"/>
  <c r="G33" i="11"/>
  <c r="G32" i="11"/>
  <c r="G31" i="11"/>
  <c r="G30" i="11"/>
  <c r="G28" i="11"/>
  <c r="G26" i="11"/>
  <c r="G24" i="11"/>
  <c r="G23" i="11"/>
  <c r="G19" i="11"/>
  <c r="G17" i="11"/>
  <c r="G16" i="11"/>
  <c r="G15" i="11"/>
  <c r="G14" i="11"/>
  <c r="G13" i="11"/>
  <c r="G12" i="11"/>
  <c r="G11" i="11"/>
  <c r="G10" i="11"/>
  <c r="G9" i="11"/>
  <c r="E86" i="11"/>
  <c r="E85" i="11"/>
  <c r="E80" i="11"/>
  <c r="E79" i="11"/>
  <c r="E78" i="11"/>
  <c r="E76" i="11"/>
  <c r="E75" i="11"/>
  <c r="E74" i="11"/>
  <c r="E73" i="11"/>
  <c r="E71" i="11"/>
  <c r="E70" i="11"/>
  <c r="E69" i="11"/>
  <c r="E68" i="11"/>
  <c r="E67" i="11"/>
  <c r="E62" i="11"/>
  <c r="E61" i="11"/>
  <c r="E60" i="11"/>
  <c r="E58" i="11"/>
  <c r="E57" i="11"/>
  <c r="E56" i="11"/>
  <c r="E54" i="11"/>
  <c r="E53" i="11"/>
  <c r="E52" i="11"/>
  <c r="E51" i="11"/>
  <c r="E50" i="11"/>
  <c r="E49" i="11"/>
  <c r="E48" i="11"/>
  <c r="E47" i="11"/>
  <c r="E45" i="11"/>
  <c r="E44" i="11"/>
  <c r="E41" i="11"/>
  <c r="E40" i="11"/>
  <c r="E39" i="11"/>
  <c r="E38" i="11"/>
  <c r="E36" i="11"/>
  <c r="E35" i="11"/>
  <c r="E34" i="11"/>
  <c r="E33" i="11"/>
  <c r="E32" i="11"/>
  <c r="E31" i="11"/>
  <c r="E30" i="11"/>
  <c r="E29" i="11"/>
  <c r="E28" i="11"/>
  <c r="E25" i="11"/>
  <c r="E24" i="11"/>
  <c r="E23" i="11"/>
  <c r="E20" i="11"/>
  <c r="E19" i="11"/>
  <c r="F59" i="11"/>
  <c r="G65" i="11"/>
  <c r="F55" i="11"/>
  <c r="G42" i="11"/>
  <c r="F8" i="11"/>
  <c r="D83" i="11"/>
  <c r="D81" i="11"/>
  <c r="D77" i="11"/>
  <c r="D72" i="11"/>
  <c r="D66" i="11"/>
  <c r="D55" i="11"/>
  <c r="D46" i="11"/>
  <c r="D37" i="11"/>
  <c r="G37" i="11" s="1"/>
  <c r="D27" i="11"/>
  <c r="D8" i="11"/>
  <c r="C83" i="11"/>
  <c r="C81" i="11"/>
  <c r="C77" i="11"/>
  <c r="C72" i="11"/>
  <c r="C66" i="11"/>
  <c r="C59" i="11"/>
  <c r="C37" i="11"/>
  <c r="C27" i="11"/>
  <c r="E18" i="11"/>
  <c r="C8" i="11"/>
  <c r="G83" i="4"/>
  <c r="G82" i="4"/>
  <c r="G81" i="4"/>
  <c r="G79" i="4"/>
  <c r="G77" i="4"/>
  <c r="G76" i="4"/>
  <c r="G73" i="4"/>
  <c r="G72" i="4"/>
  <c r="G70" i="4"/>
  <c r="G68" i="4"/>
  <c r="G67" i="4"/>
  <c r="G66" i="4"/>
  <c r="G65" i="4"/>
  <c r="G64" i="4"/>
  <c r="G62" i="4"/>
  <c r="G60" i="4"/>
  <c r="G59" i="4"/>
  <c r="G58" i="4"/>
  <c r="G57" i="4"/>
  <c r="G55" i="4"/>
  <c r="G54" i="4"/>
  <c r="G52" i="4"/>
  <c r="G51" i="4"/>
  <c r="G49" i="4"/>
  <c r="G48" i="4"/>
  <c r="G47" i="4"/>
  <c r="G46" i="4"/>
  <c r="G45" i="4"/>
  <c r="G43" i="4"/>
  <c r="G42" i="4"/>
  <c r="G39" i="4"/>
  <c r="G37" i="4"/>
  <c r="G36" i="4"/>
  <c r="G34" i="4"/>
  <c r="G33" i="4"/>
  <c r="G32" i="4"/>
  <c r="G30" i="4"/>
  <c r="G29" i="4"/>
  <c r="G28" i="4"/>
  <c r="G26" i="4"/>
  <c r="G24" i="4"/>
  <c r="G23" i="4"/>
  <c r="G22" i="4"/>
  <c r="G19" i="4"/>
  <c r="G17" i="4"/>
  <c r="G15" i="4"/>
  <c r="G14" i="4"/>
  <c r="G13" i="4"/>
  <c r="G12" i="4"/>
  <c r="G11" i="4"/>
  <c r="G10" i="4"/>
  <c r="G9" i="4"/>
  <c r="E83" i="4"/>
  <c r="E82" i="4"/>
  <c r="C80" i="4"/>
  <c r="E79" i="4"/>
  <c r="C78" i="4"/>
  <c r="E77" i="4"/>
  <c r="E76" i="4"/>
  <c r="E75" i="4"/>
  <c r="C74" i="4"/>
  <c r="E73" i="4"/>
  <c r="E72" i="4"/>
  <c r="E71" i="4"/>
  <c r="E70" i="4"/>
  <c r="C69" i="4"/>
  <c r="E68" i="4"/>
  <c r="E67" i="4"/>
  <c r="E66" i="4"/>
  <c r="E65" i="4"/>
  <c r="E64" i="4"/>
  <c r="E62" i="4"/>
  <c r="E60" i="4"/>
  <c r="E59" i="4"/>
  <c r="E58" i="4"/>
  <c r="E57" i="4"/>
  <c r="E55" i="4"/>
  <c r="E54" i="4"/>
  <c r="C53" i="4"/>
  <c r="E52" i="4"/>
  <c r="E51" i="4"/>
  <c r="E50" i="4"/>
  <c r="E49" i="4"/>
  <c r="E48" i="4"/>
  <c r="E47" i="4"/>
  <c r="E46" i="4"/>
  <c r="E45" i="4"/>
  <c r="E43" i="4"/>
  <c r="E42" i="4"/>
  <c r="E39" i="4"/>
  <c r="E38" i="4"/>
  <c r="E37" i="4"/>
  <c r="E36" i="4"/>
  <c r="C35" i="4"/>
  <c r="E34" i="4"/>
  <c r="E33" i="4"/>
  <c r="E32" i="4"/>
  <c r="E31" i="4"/>
  <c r="E30" i="4"/>
  <c r="E29" i="4"/>
  <c r="E28" i="4"/>
  <c r="E27" i="4"/>
  <c r="E26" i="4"/>
  <c r="E24" i="4"/>
  <c r="E23" i="4"/>
  <c r="E22" i="4"/>
  <c r="C21" i="4"/>
  <c r="E20" i="4"/>
  <c r="E19" i="4"/>
  <c r="F18" i="4"/>
  <c r="C18" i="4"/>
  <c r="E17" i="4"/>
  <c r="E16" i="4"/>
  <c r="E15" i="4"/>
  <c r="E14" i="4"/>
  <c r="E13" i="4"/>
  <c r="E12" i="4"/>
  <c r="E11" i="4"/>
  <c r="E10" i="4"/>
  <c r="E9" i="4"/>
  <c r="F8" i="4"/>
  <c r="C8" i="4"/>
  <c r="F7" i="4" l="1"/>
  <c r="F7" i="11"/>
  <c r="G27" i="11"/>
  <c r="E81" i="11"/>
  <c r="C7" i="11"/>
  <c r="G46" i="11"/>
  <c r="G8" i="11"/>
  <c r="E72" i="11"/>
  <c r="G72" i="11"/>
  <c r="C7" i="4"/>
  <c r="E37" i="11"/>
  <c r="G53" i="4"/>
  <c r="E55" i="11"/>
  <c r="E83" i="11"/>
  <c r="E77" i="11"/>
  <c r="G66" i="11"/>
  <c r="E59" i="11"/>
  <c r="G21" i="11"/>
  <c r="G18" i="11"/>
  <c r="G80" i="4"/>
  <c r="E80" i="4"/>
  <c r="G74" i="4"/>
  <c r="E74" i="4"/>
  <c r="E69" i="4"/>
  <c r="G63" i="4"/>
  <c r="E63" i="4"/>
  <c r="E56" i="4"/>
  <c r="G44" i="4"/>
  <c r="E44" i="4"/>
  <c r="E40" i="4"/>
  <c r="E35" i="4"/>
  <c r="G25" i="4"/>
  <c r="E25" i="4"/>
  <c r="G21" i="4"/>
  <c r="E21" i="4"/>
  <c r="E27" i="11"/>
  <c r="E46" i="11"/>
  <c r="G81" i="11"/>
  <c r="E8" i="11"/>
  <c r="E66" i="11"/>
  <c r="G55" i="11"/>
  <c r="G59" i="11"/>
  <c r="G77" i="11"/>
  <c r="E8" i="4"/>
  <c r="E18" i="4"/>
  <c r="G18" i="4"/>
  <c r="G40" i="4"/>
  <c r="G56" i="4"/>
  <c r="G69" i="4"/>
  <c r="G78" i="4"/>
  <c r="E21" i="11"/>
  <c r="E42" i="11"/>
  <c r="D7" i="11"/>
  <c r="E78" i="4"/>
  <c r="G8" i="4"/>
  <c r="E53" i="4"/>
  <c r="G35" i="4"/>
  <c r="E7" i="4" l="1"/>
  <c r="G7" i="4"/>
  <c r="E7" i="11"/>
  <c r="G7" i="11"/>
</calcChain>
</file>

<file path=xl/sharedStrings.xml><?xml version="1.0" encoding="utf-8"?>
<sst xmlns="http://schemas.openxmlformats.org/spreadsheetml/2006/main" count="340" uniqueCount="178">
  <si>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</si>
  <si>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</si>
  <si>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</si>
  <si>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</si>
  <si>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</si>
  <si>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</si>
  <si>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</si>
  <si>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</si>
  <si>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</si>
  <si>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</si>
  <si>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</si>
  <si>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</si>
  <si>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</si>
  <si>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</si>
  <si>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</si>
  <si>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</si>
  <si>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</si>
  <si>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</si>
  <si>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</si>
  <si>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</si>
  <si>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</si>
  <si>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</si>
  <si>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</si>
  <si>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</si>
  <si>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</si>
  <si>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</si>
  <si>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</si>
  <si>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</si>
  <si>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</si>
  <si>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</si>
  <si>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</si>
  <si>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</si>
  <si>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</si>
  <si>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</si>
  <si>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</si>
  <si>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</si>
  <si>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</si>
  <si>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</si>
  <si>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</si>
  <si>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</si>
  <si>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</si>
  <si>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</si>
  <si>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</si>
  <si>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</si>
  <si>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</si>
  <si>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</si>
  <si>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</si>
  <si>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</si>
  <si>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</si>
  <si>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</si>
  <si>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</si>
  <si>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</si>
  <si>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</si>
  <si>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</si>
  <si>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</si>
  <si>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</si>
  <si>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</si>
  <si>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</si>
  <si>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</si>
  <si>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</si>
  <si>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</si>
  <si>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</si>
  <si>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</si>
  <si>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</si>
  <si>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</si>
  <si>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</si>
  <si>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</si>
  <si>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</si>
  <si>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</si>
  <si>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</si>
  <si>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</si>
  <si>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</si>
  <si>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</si>
  <si>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</si>
  <si>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</si>
  <si>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</si>
  <si>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</si>
  <si>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</si>
  <si>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</si>
  <si>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</si>
  <si>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</si>
  <si>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</si>
  <si>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</si>
  <si>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</si>
  <si>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</si>
  <si>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</si>
  <si>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</si>
  <si>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</si>
  <si>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</si>
  <si>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</si>
  <si>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</si>
  <si>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</si>
  <si>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</si>
  <si>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</si>
  <si>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</si>
  <si>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</si>
  <si>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</si>
  <si>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</si>
  <si>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</si>
  <si>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</si>
  <si>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</si>
  <si>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</si>
  <si>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</si>
  <si>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</si>
  <si>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</si>
  <si>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</si>
  <si>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</si>
  <si>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</si>
  <si>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</si>
  <si>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</si>
  <si>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</si>
  <si>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</si>
  <si>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</si>
  <si>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</si>
  <si>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</si>
  <si>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</si>
  <si>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</si>
  <si>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</si>
  <si>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</si>
  <si>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</si>
  <si>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</si>
  <si>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</si>
  <si>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</si>
  <si>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</si>
  <si>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</si>
  <si>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</si>
  <si>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</si>
  <si>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</si>
  <si>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</si>
  <si>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</si>
  <si>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</si>
  <si>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</si>
  <si>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</si>
  <si>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</si>
  <si>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</si>
  <si>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</si>
  <si>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</si>
  <si>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</si>
  <si>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</si>
  <si>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</si>
  <si>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</si>
  <si>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</si>
  <si>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</si>
  <si>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</si>
  <si>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</si>
  <si>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</si>
  <si>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</si>
  <si>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</si>
  <si>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</si>
  <si>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</si>
  <si>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</si>
  <si>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</si>
  <si>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</si>
  <si>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</si>
  <si>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</si>
  <si>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</si>
  <si>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</si>
  <si>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</si>
  <si>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</si>
  <si>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</si>
  <si>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</si>
  <si>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</si>
  <si>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</si>
  <si>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0802</t>
  </si>
  <si>
    <t>0907</t>
  </si>
  <si>
    <t>Санитарно-эпидемиологическое благополучие</t>
  </si>
  <si>
    <t>0602</t>
  </si>
  <si>
    <t>Сбор, удаление отходов и очистка сточных вод</t>
  </si>
  <si>
    <t>по разделам и подразделам классификации расходов бюджетов за 1 квартал 2022 года</t>
  </si>
  <si>
    <t>% исполнение годового плана за 1квартал 2021 г.</t>
  </si>
  <si>
    <t>План на 2020 год по состоянию на 01.04.2022 г. по Отчету об исполнении консолидированного бюджета по форме № 0503317</t>
  </si>
  <si>
    <t>Фактически исполнено за 1 квартал 2022 года</t>
  </si>
  <si>
    <t>% исполнение годового плана за 1 квартал 2022 г.</t>
  </si>
  <si>
    <t>Фактически исполнено за 1 квартал 2021 года</t>
  </si>
  <si>
    <t>Дополнительное образование детей</t>
  </si>
  <si>
    <t>по разделам и подразделам классификации расходов бюджетов за 1квартал 2022 года</t>
  </si>
  <si>
    <t>План на 2022 год по Закону Карачаево-Черкесской Республики от 29.12.2020 № 112-РЗ (в ред от 28.12.21)</t>
  </si>
  <si>
    <t>ВНЕСЕНО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</si>
</sst>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9" fillId="0" borderId="2">
      <alignment horizontal="left" wrapText="1" indent="2"/>
    </xf>
    <xf numFmtId="49" fontId="9" fillId="0" borderId="3">
      <alignment horizontal="center"/>
    </xf>
    <xf numFmtId="0" fontId="13" fillId="0" borderId="0"/>
    <xf numFmtId="0" fontId="15" fillId="0" borderId="0"/>
  </cellStyleXfs>
  <cellXfs count="36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10" fillId="0" borderId="2" xfId="2" applyNumberFormat="1" applyFont="1" applyProtection="1">
      <alignment horizontal="left" wrapText="1" indent="2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 indent="2"/>
    </xf>
    <xf numFmtId="0" fontId="10" fillId="0" borderId="1" xfId="2" applyNumberFormat="1" applyFont="1" applyBorder="1" applyAlignment="1" applyProtection="1">
      <alignment horizontal="left" vertical="top" wrapText="1" indent="2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4" fontId="3" fillId="0" borderId="0" xfId="1" applyNumberFormat="1" applyFont="1" applyFill="1" applyBorder="1"/>
    <xf numFmtId="164" fontId="14" fillId="0" borderId="4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0" applyFont="1" applyAlignment="1"/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</cellXfs>
  <cellStyles count="6">
    <cellStyle name="xl103" xfId="3"/>
    <cellStyle name="xl92" xfId="2"/>
    <cellStyle name="Обычный" xfId="0" builtinId="0"/>
    <cellStyle name="Обычный 2" xfId="1"/>
    <cellStyle name="Обычный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J83"/>
  <sheetViews>
    <sheetView tabSelected="1" zoomScale="75" zoomScaleNormal="75" zoomScaleSheetLayoutView="80" workbookViewId="0">
      <selection activeCell="K10" sqref="K10"/>
    </sheetView>
  </sheetViews>
  <sheetFormatPr defaultColWidth="18.6640625" defaultRowHeight="15.6" x14ac:dyDescent="0.3"/>
  <cols>
    <col min="1" max="1" width="61.44140625" style="3" customWidth="1"/>
    <col min="2" max="2" width="10.109375" style="3" customWidth="1"/>
    <col min="3" max="4" width="14.6640625" style="4" customWidth="1"/>
    <col min="5" max="5" width="14.6640625" style="1" customWidth="1"/>
    <col min="6" max="6" width="14.5546875" style="1" customWidth="1"/>
    <col min="7" max="7" width="14.6640625" style="1" customWidth="1"/>
    <col min="8" max="8" width="12.109375" style="1" customWidth="1"/>
    <col min="9" max="9" width="24.33203125" style="20" customWidth="1"/>
    <col min="10" max="253" width="9.109375" style="1" customWidth="1"/>
    <col min="254" max="254" width="89" style="1" customWidth="1"/>
    <col min="255" max="16384" width="18.6640625" style="1"/>
  </cols>
  <sheetData>
    <row r="1" spans="1:10" x14ac:dyDescent="0.3">
      <c r="A1" s="28" t="s">
        <v>0</v>
      </c>
      <c r="B1" s="28"/>
      <c r="C1" s="28"/>
      <c r="D1" s="28"/>
      <c r="E1" s="28"/>
      <c r="F1" s="29"/>
      <c r="G1" s="29"/>
    </row>
    <row r="2" spans="1:10" x14ac:dyDescent="0.3">
      <c r="A2" s="30" t="s">
        <v>6</v>
      </c>
      <c r="B2" s="30"/>
      <c r="C2" s="30"/>
      <c r="D2" s="30"/>
      <c r="E2" s="30"/>
      <c r="F2" s="29"/>
      <c r="G2" s="29"/>
    </row>
    <row r="3" spans="1:10" x14ac:dyDescent="0.3">
      <c r="A3" s="31" t="s">
        <v>175</v>
      </c>
      <c r="B3" s="31"/>
      <c r="C3" s="31"/>
      <c r="D3" s="31"/>
      <c r="E3" s="31"/>
      <c r="F3" s="29"/>
      <c r="G3" s="29"/>
    </row>
    <row r="4" spans="1:10" s="2" customFormat="1" ht="16.2" hidden="1" customHeight="1" x14ac:dyDescent="0.25">
      <c r="A4" s="27" t="s">
        <v>1</v>
      </c>
      <c r="B4" s="27"/>
      <c r="C4" s="27"/>
      <c r="D4" s="27"/>
      <c r="I4" s="21"/>
    </row>
    <row r="5" spans="1:10" x14ac:dyDescent="0.3">
      <c r="A5" s="3" t="s">
        <v>2</v>
      </c>
      <c r="E5" s="4"/>
      <c r="G5" s="4" t="s">
        <v>4</v>
      </c>
    </row>
    <row r="6" spans="1:10" ht="138.75" customHeight="1" x14ac:dyDescent="0.3">
      <c r="A6" s="33" t="s">
        <v>3</v>
      </c>
      <c r="B6" s="34" t="s">
        <v>9</v>
      </c>
      <c r="C6" s="35" t="s">
        <v>176</v>
      </c>
      <c r="D6" s="35" t="s">
        <v>171</v>
      </c>
      <c r="E6" s="35" t="s">
        <v>172</v>
      </c>
      <c r="F6" s="35" t="s">
        <v>173</v>
      </c>
      <c r="G6" s="35" t="s">
        <v>5</v>
      </c>
      <c r="J6" s="20"/>
    </row>
    <row r="7" spans="1:10" x14ac:dyDescent="0.3">
      <c r="A7" s="16" t="s">
        <v>7</v>
      </c>
      <c r="B7" s="5"/>
      <c r="C7" s="12">
        <f>C8+C18+C21+C25+C35+C40+C44+C53+C56+C63+C69+C74+C78+C80</f>
        <v>33155193.100000005</v>
      </c>
      <c r="D7" s="12">
        <f>D8+D18+D21+D25+D35+D40+D44+D53+D56+D63+D69+D74+D78+D80</f>
        <v>7768661.3800000018</v>
      </c>
      <c r="E7" s="12">
        <f t="shared" ref="E7:E69" si="0">D7/C7*100</f>
        <v>23.431205351658775</v>
      </c>
      <c r="F7" s="12">
        <f>F8+F18+F21+F25+F35+F40+F44+F53+F56+F63+F69+F74+F78+F80</f>
        <v>8334712.1800000006</v>
      </c>
      <c r="G7" s="12">
        <f>D7/F7*100</f>
        <v>93.208514130118431</v>
      </c>
    </row>
    <row r="8" spans="1:10" s="6" customFormat="1" x14ac:dyDescent="0.3">
      <c r="A8" s="17" t="s">
        <v>8</v>
      </c>
      <c r="B8" s="14" t="s">
        <v>10</v>
      </c>
      <c r="C8" s="12">
        <f>SUM(C9:C17)</f>
        <v>1672858.4500000002</v>
      </c>
      <c r="D8" s="12">
        <f>SUM(D9:D17)</f>
        <v>157040.64000000001</v>
      </c>
      <c r="E8" s="12">
        <f t="shared" si="0"/>
        <v>9.3875629465242554</v>
      </c>
      <c r="F8" s="12">
        <f t="shared" ref="F8" si="1">SUM(F9:F17)</f>
        <v>157459.44</v>
      </c>
      <c r="G8" s="12">
        <f t="shared" ref="G8:G70" si="2">D8/F8*100</f>
        <v>99.734026743649039</v>
      </c>
      <c r="I8" s="22"/>
    </row>
    <row r="9" spans="1:10" ht="27.6" x14ac:dyDescent="0.3">
      <c r="A9" s="18" t="s">
        <v>87</v>
      </c>
      <c r="B9" s="15" t="s">
        <v>11</v>
      </c>
      <c r="C9" s="8">
        <v>1685.1</v>
      </c>
      <c r="D9" s="19">
        <v>248.44</v>
      </c>
      <c r="E9" s="13">
        <f t="shared" si="0"/>
        <v>14.743338674262654</v>
      </c>
      <c r="F9" s="19">
        <v>232.24</v>
      </c>
      <c r="G9" s="13">
        <f t="shared" si="2"/>
        <v>106.97554254219772</v>
      </c>
      <c r="I9" s="20" t="s">
        <v>177</v>
      </c>
    </row>
    <row r="10" spans="1:10" ht="41.4" x14ac:dyDescent="0.3">
      <c r="A10" s="18" t="s">
        <v>88</v>
      </c>
      <c r="B10" s="15" t="s">
        <v>12</v>
      </c>
      <c r="C10" s="8">
        <v>116496.5</v>
      </c>
      <c r="D10" s="19">
        <v>20062.2</v>
      </c>
      <c r="E10" s="13">
        <f t="shared" si="0"/>
        <v>17.221289909997299</v>
      </c>
      <c r="F10" s="19">
        <v>20564.2</v>
      </c>
      <c r="G10" s="13">
        <f t="shared" si="2"/>
        <v>97.558864434308163</v>
      </c>
    </row>
    <row r="11" spans="1:10" ht="41.4" x14ac:dyDescent="0.3">
      <c r="A11" s="18" t="s">
        <v>89</v>
      </c>
      <c r="B11" s="15" t="s">
        <v>13</v>
      </c>
      <c r="C11" s="8">
        <v>197572.55</v>
      </c>
      <c r="D11" s="19">
        <v>36327.4</v>
      </c>
      <c r="E11" s="13">
        <f t="shared" si="0"/>
        <v>18.386865989227758</v>
      </c>
      <c r="F11" s="19">
        <v>35891.5</v>
      </c>
      <c r="G11" s="13">
        <f t="shared" si="2"/>
        <v>101.21449368234818</v>
      </c>
    </row>
    <row r="12" spans="1:10" x14ac:dyDescent="0.3">
      <c r="A12" s="18" t="s">
        <v>90</v>
      </c>
      <c r="B12" s="15" t="s">
        <v>14</v>
      </c>
      <c r="C12" s="8">
        <v>65958.8</v>
      </c>
      <c r="D12" s="19">
        <v>8019.4</v>
      </c>
      <c r="E12" s="13">
        <f t="shared" si="0"/>
        <v>12.158195722178085</v>
      </c>
      <c r="F12" s="19">
        <v>6865.9</v>
      </c>
      <c r="G12" s="13">
        <f t="shared" si="2"/>
        <v>116.80041946430913</v>
      </c>
    </row>
    <row r="13" spans="1:10" ht="41.4" x14ac:dyDescent="0.3">
      <c r="A13" s="18" t="s">
        <v>91</v>
      </c>
      <c r="B13" s="15" t="s">
        <v>15</v>
      </c>
      <c r="C13" s="8">
        <v>111477.1</v>
      </c>
      <c r="D13" s="19">
        <v>14905.3</v>
      </c>
      <c r="E13" s="13">
        <f t="shared" si="0"/>
        <v>13.370728158518656</v>
      </c>
      <c r="F13" s="19">
        <v>13501.4</v>
      </c>
      <c r="G13" s="13">
        <f t="shared" si="2"/>
        <v>110.39818092938509</v>
      </c>
    </row>
    <row r="14" spans="1:10" x14ac:dyDescent="0.3">
      <c r="A14" s="18" t="s">
        <v>92</v>
      </c>
      <c r="B14" s="15" t="s">
        <v>16</v>
      </c>
      <c r="C14" s="8">
        <v>35833.699999999997</v>
      </c>
      <c r="D14" s="19">
        <v>5425.4</v>
      </c>
      <c r="E14" s="13">
        <f t="shared" si="0"/>
        <v>15.140496236782694</v>
      </c>
      <c r="F14" s="19">
        <v>4681.7</v>
      </c>
      <c r="G14" s="13">
        <f t="shared" si="2"/>
        <v>115.88525535596044</v>
      </c>
    </row>
    <row r="15" spans="1:10" x14ac:dyDescent="0.3">
      <c r="A15" s="18" t="s">
        <v>93</v>
      </c>
      <c r="B15" s="15" t="s">
        <v>17</v>
      </c>
      <c r="C15" s="8">
        <v>46591.1</v>
      </c>
      <c r="D15" s="19">
        <v>11014.8</v>
      </c>
      <c r="E15" s="13">
        <f t="shared" si="0"/>
        <v>23.641425079038701</v>
      </c>
      <c r="F15" s="19">
        <v>10505.7</v>
      </c>
      <c r="G15" s="13">
        <f t="shared" si="2"/>
        <v>104.84594077500785</v>
      </c>
    </row>
    <row r="16" spans="1:10" x14ac:dyDescent="0.3">
      <c r="A16" s="18" t="s">
        <v>94</v>
      </c>
      <c r="B16" s="15" t="s">
        <v>18</v>
      </c>
      <c r="C16" s="8">
        <v>20000</v>
      </c>
      <c r="D16" s="19">
        <v>0</v>
      </c>
      <c r="E16" s="13">
        <f t="shared" si="0"/>
        <v>0</v>
      </c>
      <c r="F16" s="19">
        <v>0</v>
      </c>
      <c r="G16" s="13">
        <v>0</v>
      </c>
    </row>
    <row r="17" spans="1:9" x14ac:dyDescent="0.3">
      <c r="A17" s="18" t="s">
        <v>95</v>
      </c>
      <c r="B17" s="15" t="s">
        <v>19</v>
      </c>
      <c r="C17" s="8">
        <v>1077243.6000000001</v>
      </c>
      <c r="D17" s="19">
        <v>61037.7</v>
      </c>
      <c r="E17" s="13">
        <f t="shared" si="0"/>
        <v>5.6661000353123461</v>
      </c>
      <c r="F17" s="19">
        <v>65216.800000000003</v>
      </c>
      <c r="G17" s="13">
        <f t="shared" si="2"/>
        <v>93.591988567363003</v>
      </c>
    </row>
    <row r="18" spans="1:9" s="6" customFormat="1" x14ac:dyDescent="0.3">
      <c r="A18" s="17" t="s">
        <v>96</v>
      </c>
      <c r="B18" s="14" t="s">
        <v>20</v>
      </c>
      <c r="C18" s="12">
        <f>SUM(C19:C20)</f>
        <v>17174.800000000003</v>
      </c>
      <c r="D18" s="12">
        <f t="shared" ref="D18:F18" si="3">SUM(D19:D20)</f>
        <v>4282.6400000000003</v>
      </c>
      <c r="E18" s="12">
        <f t="shared" si="0"/>
        <v>24.935603325802919</v>
      </c>
      <c r="F18" s="12">
        <f t="shared" si="3"/>
        <v>4248.1400000000003</v>
      </c>
      <c r="G18" s="12">
        <f t="shared" si="2"/>
        <v>100.81212012786773</v>
      </c>
      <c r="I18" s="22"/>
    </row>
    <row r="19" spans="1:9" x14ac:dyDescent="0.3">
      <c r="A19" s="18" t="s">
        <v>97</v>
      </c>
      <c r="B19" s="15" t="s">
        <v>21</v>
      </c>
      <c r="C19" s="8">
        <v>17130.400000000001</v>
      </c>
      <c r="D19" s="24">
        <v>4282.6400000000003</v>
      </c>
      <c r="E19" s="13">
        <f t="shared" si="0"/>
        <v>25.000233503012186</v>
      </c>
      <c r="F19" s="24">
        <v>4248.1400000000003</v>
      </c>
      <c r="G19" s="13">
        <f t="shared" si="2"/>
        <v>100.81212012786773</v>
      </c>
    </row>
    <row r="20" spans="1:9" x14ac:dyDescent="0.3">
      <c r="A20" s="18" t="s">
        <v>98</v>
      </c>
      <c r="B20" s="15" t="s">
        <v>22</v>
      </c>
      <c r="C20" s="8">
        <v>44.4</v>
      </c>
      <c r="D20" s="24">
        <v>0</v>
      </c>
      <c r="E20" s="13">
        <f t="shared" si="0"/>
        <v>0</v>
      </c>
      <c r="F20" s="24">
        <v>0</v>
      </c>
      <c r="G20" s="13">
        <v>0</v>
      </c>
    </row>
    <row r="21" spans="1:9" s="6" customFormat="1" ht="27.6" x14ac:dyDescent="0.3">
      <c r="A21" s="17" t="s">
        <v>99</v>
      </c>
      <c r="B21" s="14" t="s">
        <v>23</v>
      </c>
      <c r="C21" s="12">
        <f>SUM(C22:C24)</f>
        <v>203123.5</v>
      </c>
      <c r="D21" s="12">
        <f>SUM(D22:D24)</f>
        <v>34477.699999999997</v>
      </c>
      <c r="E21" s="12">
        <f t="shared" si="0"/>
        <v>16.973762267782899</v>
      </c>
      <c r="F21" s="12">
        <f>SUM(F22:F24)</f>
        <v>25299.4</v>
      </c>
      <c r="G21" s="12">
        <f t="shared" si="2"/>
        <v>136.27872597769115</v>
      </c>
      <c r="I21" s="22"/>
    </row>
    <row r="22" spans="1:9" x14ac:dyDescent="0.3">
      <c r="A22" s="18" t="s">
        <v>101</v>
      </c>
      <c r="B22" s="15" t="s">
        <v>25</v>
      </c>
      <c r="C22" s="8">
        <v>20995.200000000001</v>
      </c>
      <c r="D22" s="19">
        <v>5179.8999999999996</v>
      </c>
      <c r="E22" s="13">
        <f t="shared" si="0"/>
        <v>24.67182975156226</v>
      </c>
      <c r="F22" s="19">
        <v>5647</v>
      </c>
      <c r="G22" s="13">
        <f t="shared" si="2"/>
        <v>91.728351336993086</v>
      </c>
    </row>
    <row r="23" spans="1:9" ht="27.6" x14ac:dyDescent="0.3">
      <c r="A23" s="18" t="s">
        <v>102</v>
      </c>
      <c r="B23" s="15" t="s">
        <v>26</v>
      </c>
      <c r="C23" s="8">
        <v>106806.3</v>
      </c>
      <c r="D23" s="19">
        <v>29273.8</v>
      </c>
      <c r="E23" s="13">
        <f t="shared" si="0"/>
        <v>27.408308311401104</v>
      </c>
      <c r="F23" s="19">
        <v>19652.400000000001</v>
      </c>
      <c r="G23" s="13">
        <f t="shared" si="2"/>
        <v>148.9578880950927</v>
      </c>
    </row>
    <row r="24" spans="1:9" ht="27.6" x14ac:dyDescent="0.3">
      <c r="A24" s="18" t="s">
        <v>104</v>
      </c>
      <c r="B24" s="15" t="s">
        <v>28</v>
      </c>
      <c r="C24" s="13">
        <v>75322</v>
      </c>
      <c r="D24" s="19">
        <v>24</v>
      </c>
      <c r="E24" s="13">
        <f>D24/C24*100</f>
        <v>3.1863200658506147E-2</v>
      </c>
      <c r="F24" s="19">
        <v>0</v>
      </c>
      <c r="G24" s="13" t="e">
        <f t="shared" si="2"/>
        <v>#DIV/0!</v>
      </c>
    </row>
    <row r="25" spans="1:9" x14ac:dyDescent="0.3">
      <c r="A25" s="17" t="s">
        <v>105</v>
      </c>
      <c r="B25" s="14" t="s">
        <v>29</v>
      </c>
      <c r="C25" s="9">
        <f>SUM(C26:C34)</f>
        <v>5617583.4499999993</v>
      </c>
      <c r="D25" s="9">
        <f>SUM(D26:D34)</f>
        <v>1122553.28</v>
      </c>
      <c r="E25" s="9">
        <f t="shared" si="0"/>
        <v>19.982850099004761</v>
      </c>
      <c r="F25" s="9">
        <f>SUM(F26:F34)</f>
        <v>1384308.5</v>
      </c>
      <c r="G25" s="9">
        <f t="shared" si="2"/>
        <v>81.091265422411269</v>
      </c>
    </row>
    <row r="26" spans="1:9" s="6" customFormat="1" x14ac:dyDescent="0.3">
      <c r="A26" s="18" t="s">
        <v>106</v>
      </c>
      <c r="B26" s="15" t="s">
        <v>30</v>
      </c>
      <c r="C26" s="8">
        <v>142856.70000000001</v>
      </c>
      <c r="D26" s="19">
        <v>22568.1</v>
      </c>
      <c r="E26" s="13">
        <f t="shared" si="0"/>
        <v>15.797718972928815</v>
      </c>
      <c r="F26" s="19">
        <v>18114.599999999999</v>
      </c>
      <c r="G26" s="13">
        <f t="shared" si="2"/>
        <v>124.58514126726507</v>
      </c>
      <c r="H26" s="20"/>
      <c r="I26" s="22"/>
    </row>
    <row r="27" spans="1:9" x14ac:dyDescent="0.3">
      <c r="A27" s="18" t="s">
        <v>107</v>
      </c>
      <c r="B27" s="15" t="s">
        <v>31</v>
      </c>
      <c r="C27" s="8">
        <v>810</v>
      </c>
      <c r="D27" s="19">
        <v>0</v>
      </c>
      <c r="E27" s="13">
        <f t="shared" si="0"/>
        <v>0</v>
      </c>
      <c r="F27" s="19">
        <v>0</v>
      </c>
      <c r="G27" s="13">
        <v>0</v>
      </c>
      <c r="H27" s="20"/>
    </row>
    <row r="28" spans="1:9" x14ac:dyDescent="0.3">
      <c r="A28" s="18" t="s">
        <v>108</v>
      </c>
      <c r="B28" s="15" t="s">
        <v>32</v>
      </c>
      <c r="C28" s="8">
        <v>1048869.6499999999</v>
      </c>
      <c r="D28" s="19">
        <v>156706.54</v>
      </c>
      <c r="E28" s="13">
        <f t="shared" si="0"/>
        <v>14.940516202370812</v>
      </c>
      <c r="F28" s="19">
        <v>104976.2</v>
      </c>
      <c r="G28" s="13">
        <f t="shared" si="2"/>
        <v>149.27816019250079</v>
      </c>
      <c r="H28" s="20"/>
    </row>
    <row r="29" spans="1:9" x14ac:dyDescent="0.3">
      <c r="A29" s="18" t="s">
        <v>109</v>
      </c>
      <c r="B29" s="15" t="s">
        <v>33</v>
      </c>
      <c r="C29" s="8">
        <v>345442.3</v>
      </c>
      <c r="D29" s="19">
        <v>108635.2</v>
      </c>
      <c r="E29" s="13">
        <f t="shared" si="0"/>
        <v>31.448146332976595</v>
      </c>
      <c r="F29" s="19">
        <v>300475.2</v>
      </c>
      <c r="G29" s="13">
        <f t="shared" si="2"/>
        <v>36.154464661309817</v>
      </c>
      <c r="H29" s="20"/>
    </row>
    <row r="30" spans="1:9" x14ac:dyDescent="0.3">
      <c r="A30" s="18" t="s">
        <v>110</v>
      </c>
      <c r="B30" s="15" t="s">
        <v>34</v>
      </c>
      <c r="C30" s="8">
        <v>123929.9</v>
      </c>
      <c r="D30" s="19">
        <v>28854.799999999999</v>
      </c>
      <c r="E30" s="13">
        <f t="shared" si="0"/>
        <v>23.283162497508673</v>
      </c>
      <c r="F30" s="19">
        <v>26260.2</v>
      </c>
      <c r="G30" s="13">
        <f t="shared" si="2"/>
        <v>109.88035125398892</v>
      </c>
      <c r="H30" s="20"/>
    </row>
    <row r="31" spans="1:9" x14ac:dyDescent="0.3">
      <c r="A31" s="18" t="s">
        <v>111</v>
      </c>
      <c r="B31" s="15" t="s">
        <v>35</v>
      </c>
      <c r="C31" s="8">
        <v>6636.2</v>
      </c>
      <c r="D31" s="19">
        <v>1143.4000000000001</v>
      </c>
      <c r="E31" s="13">
        <f t="shared" si="0"/>
        <v>17.229739911395079</v>
      </c>
      <c r="F31" s="19">
        <v>402.5</v>
      </c>
      <c r="G31" s="13">
        <v>0</v>
      </c>
      <c r="H31" s="20"/>
    </row>
    <row r="32" spans="1:9" x14ac:dyDescent="0.3">
      <c r="A32" s="18" t="s">
        <v>112</v>
      </c>
      <c r="B32" s="15" t="s">
        <v>36</v>
      </c>
      <c r="C32" s="8">
        <v>3630244.5</v>
      </c>
      <c r="D32" s="19">
        <v>708068.2</v>
      </c>
      <c r="E32" s="13">
        <f t="shared" si="0"/>
        <v>19.504697273145098</v>
      </c>
      <c r="F32" s="19">
        <v>892643.3</v>
      </c>
      <c r="G32" s="13">
        <f t="shared" si="2"/>
        <v>79.322636488729586</v>
      </c>
      <c r="H32" s="20"/>
    </row>
    <row r="33" spans="1:9" x14ac:dyDescent="0.3">
      <c r="A33" s="18" t="s">
        <v>113</v>
      </c>
      <c r="B33" s="15" t="s">
        <v>37</v>
      </c>
      <c r="C33" s="8">
        <v>89723.1</v>
      </c>
      <c r="D33" s="19">
        <v>3436.9</v>
      </c>
      <c r="E33" s="13">
        <f t="shared" si="0"/>
        <v>3.8305631437166121</v>
      </c>
      <c r="F33" s="19">
        <v>3340.7</v>
      </c>
      <c r="G33" s="13">
        <f t="shared" si="2"/>
        <v>102.87963600443022</v>
      </c>
      <c r="H33" s="20"/>
    </row>
    <row r="34" spans="1:9" x14ac:dyDescent="0.3">
      <c r="A34" s="18" t="s">
        <v>114</v>
      </c>
      <c r="B34" s="15" t="s">
        <v>38</v>
      </c>
      <c r="C34" s="8">
        <v>229071.1</v>
      </c>
      <c r="D34" s="19">
        <v>93140.14</v>
      </c>
      <c r="E34" s="13">
        <f t="shared" si="0"/>
        <v>40.659926110277553</v>
      </c>
      <c r="F34" s="19">
        <v>38095.800000000003</v>
      </c>
      <c r="G34" s="13">
        <f t="shared" si="2"/>
        <v>244.48926128339602</v>
      </c>
      <c r="H34" s="20"/>
    </row>
    <row r="35" spans="1:9" x14ac:dyDescent="0.3">
      <c r="A35" s="17" t="s">
        <v>115</v>
      </c>
      <c r="B35" s="14" t="s">
        <v>39</v>
      </c>
      <c r="C35" s="9">
        <f>SUM(C36:C39)</f>
        <v>4109728.5999999996</v>
      </c>
      <c r="D35" s="9">
        <f>SUM(D36:D39)</f>
        <v>1127541.8999999999</v>
      </c>
      <c r="E35" s="9">
        <f t="shared" si="0"/>
        <v>27.435921194406852</v>
      </c>
      <c r="F35" s="9">
        <f>SUM(F36:F39)</f>
        <v>1704897.1</v>
      </c>
      <c r="G35" s="9">
        <f t="shared" si="2"/>
        <v>66.135481138421781</v>
      </c>
    </row>
    <row r="36" spans="1:9" x14ac:dyDescent="0.3">
      <c r="A36" s="18" t="s">
        <v>116</v>
      </c>
      <c r="B36" s="15" t="s">
        <v>40</v>
      </c>
      <c r="C36" s="8">
        <v>1670454.6</v>
      </c>
      <c r="D36" s="19">
        <v>777460.4</v>
      </c>
      <c r="E36" s="13">
        <f t="shared" si="0"/>
        <v>46.541845555096202</v>
      </c>
      <c r="F36" s="19">
        <v>1452946.6</v>
      </c>
      <c r="G36" s="13">
        <f t="shared" si="2"/>
        <v>53.509220504043299</v>
      </c>
      <c r="H36" s="23"/>
    </row>
    <row r="37" spans="1:9" x14ac:dyDescent="0.3">
      <c r="A37" s="18" t="s">
        <v>117</v>
      </c>
      <c r="B37" s="15" t="s">
        <v>41</v>
      </c>
      <c r="C37" s="8">
        <v>1849112.7</v>
      </c>
      <c r="D37" s="19">
        <v>336639.3</v>
      </c>
      <c r="E37" s="13">
        <f t="shared" si="0"/>
        <v>18.205450646680433</v>
      </c>
      <c r="F37" s="19">
        <v>202929.7</v>
      </c>
      <c r="G37" s="13">
        <f t="shared" si="2"/>
        <v>165.88961596060113</v>
      </c>
      <c r="H37" s="23"/>
    </row>
    <row r="38" spans="1:9" x14ac:dyDescent="0.3">
      <c r="A38" s="18" t="s">
        <v>118</v>
      </c>
      <c r="B38" s="15" t="s">
        <v>42</v>
      </c>
      <c r="C38" s="8">
        <v>199870</v>
      </c>
      <c r="D38" s="19">
        <v>0</v>
      </c>
      <c r="E38" s="13">
        <f t="shared" si="0"/>
        <v>0</v>
      </c>
      <c r="F38" s="19">
        <v>0</v>
      </c>
      <c r="G38" s="13">
        <v>0</v>
      </c>
      <c r="H38" s="23"/>
    </row>
    <row r="39" spans="1:9" x14ac:dyDescent="0.3">
      <c r="A39" s="18" t="s">
        <v>119</v>
      </c>
      <c r="B39" s="15" t="s">
        <v>43</v>
      </c>
      <c r="C39" s="8">
        <v>390291.3</v>
      </c>
      <c r="D39" s="19">
        <v>13442.2</v>
      </c>
      <c r="E39" s="13">
        <f t="shared" si="0"/>
        <v>3.4441454370107665</v>
      </c>
      <c r="F39" s="19">
        <v>49020.800000000003</v>
      </c>
      <c r="G39" s="13">
        <f t="shared" si="2"/>
        <v>27.42142111103858</v>
      </c>
      <c r="H39" s="23"/>
    </row>
    <row r="40" spans="1:9" x14ac:dyDescent="0.3">
      <c r="A40" s="17" t="s">
        <v>120</v>
      </c>
      <c r="B40" s="14" t="s">
        <v>44</v>
      </c>
      <c r="C40" s="9">
        <f>SUM(C41:C43)</f>
        <v>170488.9</v>
      </c>
      <c r="D40" s="9">
        <f>SUM(D42:D43)</f>
        <v>85860.34</v>
      </c>
      <c r="E40" s="9">
        <f t="shared" si="0"/>
        <v>50.3612493247361</v>
      </c>
      <c r="F40" s="9">
        <f>SUM(F42:F43)</f>
        <v>163918.6</v>
      </c>
      <c r="G40" s="9">
        <f t="shared" si="2"/>
        <v>52.37986415208524</v>
      </c>
    </row>
    <row r="41" spans="1:9" x14ac:dyDescent="0.3">
      <c r="A41" s="18" t="s">
        <v>167</v>
      </c>
      <c r="B41" s="15" t="s">
        <v>166</v>
      </c>
      <c r="C41" s="8"/>
      <c r="D41" s="9"/>
      <c r="E41" s="9"/>
      <c r="F41" s="8">
        <v>0</v>
      </c>
      <c r="G41" s="9"/>
    </row>
    <row r="42" spans="1:9" s="6" customFormat="1" ht="27.6" x14ac:dyDescent="0.3">
      <c r="A42" s="18" t="s">
        <v>121</v>
      </c>
      <c r="B42" s="15" t="s">
        <v>45</v>
      </c>
      <c r="C42" s="8">
        <v>6141.1</v>
      </c>
      <c r="D42" s="19">
        <v>273.39999999999998</v>
      </c>
      <c r="E42" s="13">
        <f t="shared" si="0"/>
        <v>4.4519711452345661</v>
      </c>
      <c r="F42" s="19">
        <v>1158.5</v>
      </c>
      <c r="G42" s="13">
        <f t="shared" si="2"/>
        <v>23.599482088908069</v>
      </c>
      <c r="I42" s="22"/>
    </row>
    <row r="43" spans="1:9" x14ac:dyDescent="0.3">
      <c r="A43" s="18" t="s">
        <v>122</v>
      </c>
      <c r="B43" s="15" t="s">
        <v>46</v>
      </c>
      <c r="C43" s="8">
        <v>164347.79999999999</v>
      </c>
      <c r="D43" s="19">
        <v>85586.94</v>
      </c>
      <c r="E43" s="13">
        <f t="shared" si="0"/>
        <v>52.076717789955204</v>
      </c>
      <c r="F43" s="19">
        <v>162760.1</v>
      </c>
      <c r="G43" s="13">
        <f t="shared" si="2"/>
        <v>52.584718244827819</v>
      </c>
      <c r="H43" s="6"/>
    </row>
    <row r="44" spans="1:9" x14ac:dyDescent="0.3">
      <c r="A44" s="17" t="s">
        <v>123</v>
      </c>
      <c r="B44" s="14" t="s">
        <v>47</v>
      </c>
      <c r="C44" s="11">
        <f t="shared" ref="C44" si="4">SUM(C45:C52)</f>
        <v>7220266.0000000019</v>
      </c>
      <c r="D44" s="11">
        <f>SUM(D45:D52)</f>
        <v>1779967</v>
      </c>
      <c r="E44" s="11">
        <f t="shared" si="0"/>
        <v>24.652374303107386</v>
      </c>
      <c r="F44" s="11">
        <f>SUM(F45:F52)</f>
        <v>1414694.3999999997</v>
      </c>
      <c r="G44" s="11">
        <f t="shared" si="2"/>
        <v>125.81989438849834</v>
      </c>
    </row>
    <row r="45" spans="1:9" s="6" customFormat="1" x14ac:dyDescent="0.3">
      <c r="A45" s="18" t="s">
        <v>124</v>
      </c>
      <c r="B45" s="15" t="s">
        <v>48</v>
      </c>
      <c r="C45" s="10">
        <v>1590959.2</v>
      </c>
      <c r="D45" s="19">
        <v>380072.7</v>
      </c>
      <c r="E45" s="13">
        <f t="shared" si="0"/>
        <v>23.889531548012044</v>
      </c>
      <c r="F45" s="19">
        <v>292750.8</v>
      </c>
      <c r="G45" s="13">
        <f t="shared" si="2"/>
        <v>129.82806537164032</v>
      </c>
      <c r="H45" s="20"/>
      <c r="I45" s="22"/>
    </row>
    <row r="46" spans="1:9" x14ac:dyDescent="0.3">
      <c r="A46" s="18" t="s">
        <v>125</v>
      </c>
      <c r="B46" s="15" t="s">
        <v>49</v>
      </c>
      <c r="C46" s="10">
        <v>4546007.9000000004</v>
      </c>
      <c r="D46" s="19">
        <v>1205146.3</v>
      </c>
      <c r="E46" s="13">
        <f t="shared" si="0"/>
        <v>26.509991326675873</v>
      </c>
      <c r="F46" s="19">
        <v>976914.4</v>
      </c>
      <c r="G46" s="13">
        <f t="shared" si="2"/>
        <v>123.36252797583901</v>
      </c>
      <c r="H46" s="20"/>
    </row>
    <row r="47" spans="1:9" x14ac:dyDescent="0.3">
      <c r="A47" s="18" t="s">
        <v>174</v>
      </c>
      <c r="B47" s="15" t="s">
        <v>50</v>
      </c>
      <c r="C47" s="10">
        <v>291922.40000000002</v>
      </c>
      <c r="D47" s="19">
        <v>19077</v>
      </c>
      <c r="E47" s="13">
        <f t="shared" si="0"/>
        <v>6.5349558649832966</v>
      </c>
      <c r="F47" s="19">
        <v>14977.9</v>
      </c>
      <c r="G47" s="13">
        <f t="shared" si="2"/>
        <v>127.36765501171728</v>
      </c>
      <c r="H47" s="20"/>
    </row>
    <row r="48" spans="1:9" x14ac:dyDescent="0.3">
      <c r="A48" s="18" t="s">
        <v>127</v>
      </c>
      <c r="B48" s="15" t="s">
        <v>51</v>
      </c>
      <c r="C48" s="10">
        <v>577648.1</v>
      </c>
      <c r="D48" s="19">
        <v>152924.1</v>
      </c>
      <c r="E48" s="13">
        <f t="shared" si="0"/>
        <v>26.473574482457401</v>
      </c>
      <c r="F48" s="19">
        <v>107782</v>
      </c>
      <c r="G48" s="13">
        <f t="shared" si="2"/>
        <v>141.88278191163647</v>
      </c>
      <c r="H48" s="20"/>
    </row>
    <row r="49" spans="1:9" ht="27.6" x14ac:dyDescent="0.3">
      <c r="A49" s="18" t="s">
        <v>128</v>
      </c>
      <c r="B49" s="15" t="s">
        <v>52</v>
      </c>
      <c r="C49" s="10">
        <v>34600.400000000001</v>
      </c>
      <c r="D49" s="19">
        <v>7713.2</v>
      </c>
      <c r="E49" s="13">
        <f t="shared" si="0"/>
        <v>22.29222783551635</v>
      </c>
      <c r="F49" s="19">
        <v>9111</v>
      </c>
      <c r="G49" s="13">
        <f t="shared" si="2"/>
        <v>84.658105586653505</v>
      </c>
      <c r="H49" s="20"/>
    </row>
    <row r="50" spans="1:9" x14ac:dyDescent="0.3">
      <c r="A50" s="18" t="s">
        <v>129</v>
      </c>
      <c r="B50" s="15" t="s">
        <v>53</v>
      </c>
      <c r="C50" s="10">
        <v>1062.2</v>
      </c>
      <c r="D50" s="19">
        <v>190.2</v>
      </c>
      <c r="E50" s="13">
        <f t="shared" si="0"/>
        <v>17.906232347957069</v>
      </c>
      <c r="F50" s="19">
        <v>0</v>
      </c>
      <c r="G50" s="13">
        <v>0</v>
      </c>
      <c r="H50" s="20"/>
    </row>
    <row r="51" spans="1:9" x14ac:dyDescent="0.3">
      <c r="A51" s="18" t="s">
        <v>130</v>
      </c>
      <c r="B51" s="15" t="s">
        <v>54</v>
      </c>
      <c r="C51" s="10">
        <v>7141.4</v>
      </c>
      <c r="D51" s="19">
        <v>276.7</v>
      </c>
      <c r="E51" s="13">
        <f t="shared" si="0"/>
        <v>3.8745904164449549</v>
      </c>
      <c r="F51" s="19">
        <v>250.9</v>
      </c>
      <c r="G51" s="13">
        <f t="shared" si="2"/>
        <v>110.28298126743721</v>
      </c>
      <c r="H51" s="20"/>
    </row>
    <row r="52" spans="1:9" x14ac:dyDescent="0.3">
      <c r="A52" s="18" t="s">
        <v>131</v>
      </c>
      <c r="B52" s="15" t="s">
        <v>55</v>
      </c>
      <c r="C52" s="10">
        <v>170924.4</v>
      </c>
      <c r="D52" s="19">
        <v>14566.8</v>
      </c>
      <c r="E52" s="13">
        <f t="shared" si="0"/>
        <v>8.522364273327856</v>
      </c>
      <c r="F52" s="19">
        <v>12907.4</v>
      </c>
      <c r="G52" s="13">
        <f t="shared" si="2"/>
        <v>112.85619102220433</v>
      </c>
      <c r="H52" s="20"/>
    </row>
    <row r="53" spans="1:9" x14ac:dyDescent="0.3">
      <c r="A53" s="17" t="s">
        <v>132</v>
      </c>
      <c r="B53" s="14" t="s">
        <v>56</v>
      </c>
      <c r="C53" s="9">
        <f>SUM(C54:C55)</f>
        <v>558412.30000000005</v>
      </c>
      <c r="D53" s="9">
        <f>SUM(D54:D55)</f>
        <v>92941.739999999991</v>
      </c>
      <c r="E53" s="9">
        <f t="shared" si="0"/>
        <v>16.643927793137792</v>
      </c>
      <c r="F53" s="9">
        <f>SUM(F54:F55)</f>
        <v>101375.1</v>
      </c>
      <c r="G53" s="9">
        <f t="shared" si="2"/>
        <v>91.681034100089647</v>
      </c>
    </row>
    <row r="54" spans="1:9" s="6" customFormat="1" x14ac:dyDescent="0.3">
      <c r="A54" s="18" t="s">
        <v>133</v>
      </c>
      <c r="B54" s="15" t="s">
        <v>57</v>
      </c>
      <c r="C54" s="8">
        <v>532098</v>
      </c>
      <c r="D54" s="19">
        <v>88321.54</v>
      </c>
      <c r="E54" s="13">
        <f t="shared" si="0"/>
        <v>16.598735571266946</v>
      </c>
      <c r="F54" s="19">
        <v>98244.1</v>
      </c>
      <c r="G54" s="13">
        <f t="shared" si="2"/>
        <v>89.900095781833201</v>
      </c>
      <c r="I54" s="22"/>
    </row>
    <row r="55" spans="1:9" x14ac:dyDescent="0.3">
      <c r="A55" s="18" t="s">
        <v>135</v>
      </c>
      <c r="B55" s="15" t="s">
        <v>58</v>
      </c>
      <c r="C55" s="8">
        <v>26314.3</v>
      </c>
      <c r="D55" s="19">
        <v>4620.2</v>
      </c>
      <c r="E55" s="13">
        <f t="shared" si="0"/>
        <v>17.557753768863318</v>
      </c>
      <c r="F55" s="19">
        <v>3131</v>
      </c>
      <c r="G55" s="13">
        <f t="shared" si="2"/>
        <v>147.56307888853402</v>
      </c>
      <c r="H55" s="6"/>
    </row>
    <row r="56" spans="1:9" x14ac:dyDescent="0.3">
      <c r="A56" s="17" t="s">
        <v>136</v>
      </c>
      <c r="B56" s="14" t="s">
        <v>59</v>
      </c>
      <c r="C56" s="9">
        <f>SUM(C57:C62)</f>
        <v>1507889</v>
      </c>
      <c r="D56" s="9">
        <f>SUM(D57:D62)</f>
        <v>325794.90000000002</v>
      </c>
      <c r="E56" s="9">
        <f t="shared" si="0"/>
        <v>21.606026703557095</v>
      </c>
      <c r="F56" s="9">
        <f>SUM(F57:F62)</f>
        <v>466309.19999999995</v>
      </c>
      <c r="G56" s="9">
        <f t="shared" si="2"/>
        <v>69.866710757583178</v>
      </c>
    </row>
    <row r="57" spans="1:9" x14ac:dyDescent="0.3">
      <c r="A57" s="18" t="s">
        <v>137</v>
      </c>
      <c r="B57" s="15" t="s">
        <v>60</v>
      </c>
      <c r="C57" s="8">
        <v>407385.8</v>
      </c>
      <c r="D57" s="19">
        <v>88418.7</v>
      </c>
      <c r="E57" s="13">
        <f t="shared" si="0"/>
        <v>21.70392291532989</v>
      </c>
      <c r="F57" s="19">
        <v>81655.199999999997</v>
      </c>
      <c r="G57" s="13">
        <f t="shared" si="2"/>
        <v>108.28299973547306</v>
      </c>
    </row>
    <row r="58" spans="1:9" x14ac:dyDescent="0.3">
      <c r="A58" s="18" t="s">
        <v>138</v>
      </c>
      <c r="B58" s="15" t="s">
        <v>61</v>
      </c>
      <c r="C58" s="8">
        <v>392574.3</v>
      </c>
      <c r="D58" s="19">
        <v>149114.70000000001</v>
      </c>
      <c r="E58" s="13">
        <f t="shared" si="0"/>
        <v>37.983816057240631</v>
      </c>
      <c r="F58" s="19">
        <v>90279.9</v>
      </c>
      <c r="G58" s="13">
        <f t="shared" si="2"/>
        <v>165.16932340421292</v>
      </c>
    </row>
    <row r="59" spans="1:9" x14ac:dyDescent="0.3">
      <c r="A59" s="18" t="s">
        <v>139</v>
      </c>
      <c r="B59" s="15" t="s">
        <v>62</v>
      </c>
      <c r="C59" s="8">
        <v>3865.4</v>
      </c>
      <c r="D59" s="19">
        <v>1087.2</v>
      </c>
      <c r="E59" s="13">
        <f t="shared" si="0"/>
        <v>28.126455218088687</v>
      </c>
      <c r="F59" s="19">
        <v>885.6</v>
      </c>
      <c r="G59" s="13">
        <f t="shared" si="2"/>
        <v>122.76422764227644</v>
      </c>
    </row>
    <row r="60" spans="1:9" ht="27.6" x14ac:dyDescent="0.3">
      <c r="A60" s="18" t="s">
        <v>140</v>
      </c>
      <c r="B60" s="15" t="s">
        <v>63</v>
      </c>
      <c r="C60" s="8">
        <v>33426.1</v>
      </c>
      <c r="D60" s="19">
        <v>8332.4</v>
      </c>
      <c r="E60" s="13">
        <f t="shared" si="0"/>
        <v>24.927825860629866</v>
      </c>
      <c r="F60" s="19">
        <v>7409.8</v>
      </c>
      <c r="G60" s="13">
        <f t="shared" si="2"/>
        <v>112.45107830170855</v>
      </c>
    </row>
    <row r="61" spans="1:9" x14ac:dyDescent="0.3">
      <c r="A61" s="18" t="s">
        <v>165</v>
      </c>
      <c r="B61" s="15" t="s">
        <v>164</v>
      </c>
      <c r="C61" s="8">
        <v>720</v>
      </c>
      <c r="D61" s="19">
        <v>0</v>
      </c>
      <c r="E61" s="13">
        <f t="shared" si="0"/>
        <v>0</v>
      </c>
      <c r="F61" s="19">
        <v>0</v>
      </c>
      <c r="G61" s="13">
        <v>0</v>
      </c>
    </row>
    <row r="62" spans="1:9" x14ac:dyDescent="0.3">
      <c r="A62" s="18" t="s">
        <v>141</v>
      </c>
      <c r="B62" s="15" t="s">
        <v>64</v>
      </c>
      <c r="C62" s="8">
        <v>669917.4</v>
      </c>
      <c r="D62" s="19">
        <v>78841.899999999994</v>
      </c>
      <c r="E62" s="13">
        <f t="shared" si="0"/>
        <v>11.768898673179708</v>
      </c>
      <c r="F62" s="19">
        <v>286078.7</v>
      </c>
      <c r="G62" s="13">
        <f t="shared" si="2"/>
        <v>27.559514217591168</v>
      </c>
    </row>
    <row r="63" spans="1:9" x14ac:dyDescent="0.3">
      <c r="A63" s="17" t="s">
        <v>142</v>
      </c>
      <c r="B63" s="14" t="s">
        <v>65</v>
      </c>
      <c r="C63" s="9">
        <f>SUM(C64:C68)</f>
        <v>9553341.6999999993</v>
      </c>
      <c r="D63" s="9">
        <f>SUM(D64:D68)</f>
        <v>2554474.2000000002</v>
      </c>
      <c r="E63" s="9">
        <f t="shared" si="0"/>
        <v>26.739064509751604</v>
      </c>
      <c r="F63" s="9">
        <f>SUM(F64:F68)</f>
        <v>2393614.4</v>
      </c>
      <c r="G63" s="9">
        <f t="shared" si="2"/>
        <v>106.72037233733221</v>
      </c>
    </row>
    <row r="64" spans="1:9" s="6" customFormat="1" x14ac:dyDescent="0.3">
      <c r="A64" s="18" t="s">
        <v>143</v>
      </c>
      <c r="B64" s="15" t="s">
        <v>66</v>
      </c>
      <c r="C64" s="8">
        <v>123200</v>
      </c>
      <c r="D64" s="19">
        <v>38285.1</v>
      </c>
      <c r="E64" s="13">
        <f t="shared" si="0"/>
        <v>31.075568181818181</v>
      </c>
      <c r="F64" s="19">
        <v>36005.599999999999</v>
      </c>
      <c r="G64" s="13">
        <f t="shared" si="2"/>
        <v>106.33095962850223</v>
      </c>
      <c r="H64" s="20"/>
      <c r="I64" s="22"/>
    </row>
    <row r="65" spans="1:9" x14ac:dyDescent="0.3">
      <c r="A65" s="18" t="s">
        <v>144</v>
      </c>
      <c r="B65" s="15" t="s">
        <v>67</v>
      </c>
      <c r="C65" s="8">
        <v>340592.1</v>
      </c>
      <c r="D65" s="19">
        <v>70959.399999999994</v>
      </c>
      <c r="E65" s="13">
        <f t="shared" si="0"/>
        <v>20.834129740531267</v>
      </c>
      <c r="F65" s="19">
        <v>62261.7</v>
      </c>
      <c r="G65" s="13">
        <f t="shared" si="2"/>
        <v>113.96958322692763</v>
      </c>
      <c r="H65" s="20"/>
    </row>
    <row r="66" spans="1:9" x14ac:dyDescent="0.3">
      <c r="A66" s="18" t="s">
        <v>145</v>
      </c>
      <c r="B66" s="15" t="s">
        <v>68</v>
      </c>
      <c r="C66" s="8">
        <v>3911466.7</v>
      </c>
      <c r="D66" s="19">
        <v>1216791.6000000001</v>
      </c>
      <c r="E66" s="13">
        <f t="shared" si="0"/>
        <v>31.108320569365961</v>
      </c>
      <c r="F66" s="19">
        <v>1267569.8</v>
      </c>
      <c r="G66" s="13">
        <f t="shared" si="2"/>
        <v>95.994050978494442</v>
      </c>
      <c r="H66" s="20"/>
    </row>
    <row r="67" spans="1:9" x14ac:dyDescent="0.3">
      <c r="A67" s="18" t="s">
        <v>146</v>
      </c>
      <c r="B67" s="15" t="s">
        <v>69</v>
      </c>
      <c r="C67" s="8">
        <v>4961796.7</v>
      </c>
      <c r="D67" s="19">
        <v>1178229.8</v>
      </c>
      <c r="E67" s="13">
        <f t="shared" si="0"/>
        <v>23.746031351909281</v>
      </c>
      <c r="F67" s="19">
        <v>1007559.4</v>
      </c>
      <c r="G67" s="13">
        <f t="shared" si="2"/>
        <v>116.9389913884978</v>
      </c>
      <c r="H67" s="20"/>
    </row>
    <row r="68" spans="1:9" x14ac:dyDescent="0.3">
      <c r="A68" s="18" t="s">
        <v>147</v>
      </c>
      <c r="B68" s="15" t="s">
        <v>70</v>
      </c>
      <c r="C68" s="8">
        <v>216286.2</v>
      </c>
      <c r="D68" s="19">
        <v>50208.3</v>
      </c>
      <c r="E68" s="13">
        <f t="shared" si="0"/>
        <v>23.21382501518821</v>
      </c>
      <c r="F68" s="19">
        <v>20217.900000000001</v>
      </c>
      <c r="G68" s="13">
        <f t="shared" si="2"/>
        <v>248.33588058106923</v>
      </c>
      <c r="H68" s="20"/>
    </row>
    <row r="69" spans="1:9" x14ac:dyDescent="0.3">
      <c r="A69" s="17" t="s">
        <v>148</v>
      </c>
      <c r="B69" s="14" t="s">
        <v>71</v>
      </c>
      <c r="C69" s="9">
        <f>SUM(C70:C73)</f>
        <v>661531.79999999993</v>
      </c>
      <c r="D69" s="9">
        <f>SUM(D70:D73)</f>
        <v>78398.399999999994</v>
      </c>
      <c r="E69" s="9">
        <f t="shared" si="0"/>
        <v>11.851040267451996</v>
      </c>
      <c r="F69" s="9">
        <f>SUM(F70:F73)</f>
        <v>136917.9</v>
      </c>
      <c r="G69" s="9">
        <f t="shared" si="2"/>
        <v>57.259423347860285</v>
      </c>
    </row>
    <row r="70" spans="1:9" s="6" customFormat="1" x14ac:dyDescent="0.3">
      <c r="A70" s="18" t="s">
        <v>149</v>
      </c>
      <c r="B70" s="15" t="s">
        <v>72</v>
      </c>
      <c r="C70" s="8">
        <v>138616.29999999999</v>
      </c>
      <c r="D70" s="19">
        <v>31564</v>
      </c>
      <c r="E70" s="13">
        <f t="shared" ref="E70:E83" si="5">D70/C70*100</f>
        <v>22.770770825653262</v>
      </c>
      <c r="F70" s="19">
        <v>29465.8</v>
      </c>
      <c r="G70" s="13">
        <f t="shared" si="2"/>
        <v>107.12079767051972</v>
      </c>
      <c r="H70" s="1"/>
      <c r="I70" s="22"/>
    </row>
    <row r="71" spans="1:9" x14ac:dyDescent="0.3">
      <c r="A71" s="18" t="s">
        <v>150</v>
      </c>
      <c r="B71" s="15" t="s">
        <v>73</v>
      </c>
      <c r="C71" s="8">
        <v>365602.9</v>
      </c>
      <c r="D71" s="19">
        <v>0</v>
      </c>
      <c r="E71" s="13">
        <f t="shared" si="5"/>
        <v>0</v>
      </c>
      <c r="F71" s="19">
        <v>64663.9</v>
      </c>
      <c r="G71" s="13">
        <v>0</v>
      </c>
    </row>
    <row r="72" spans="1:9" x14ac:dyDescent="0.3">
      <c r="A72" s="18" t="s">
        <v>151</v>
      </c>
      <c r="B72" s="15" t="s">
        <v>74</v>
      </c>
      <c r="C72" s="8">
        <v>117829.4</v>
      </c>
      <c r="D72" s="19">
        <v>34846.9</v>
      </c>
      <c r="E72" s="13">
        <f t="shared" si="5"/>
        <v>29.574028213671632</v>
      </c>
      <c r="F72" s="19">
        <v>26528.7</v>
      </c>
      <c r="G72" s="13">
        <f t="shared" ref="G72:G83" si="6">D72/F72*100</f>
        <v>131.35547539080318</v>
      </c>
    </row>
    <row r="73" spans="1:9" x14ac:dyDescent="0.3">
      <c r="A73" s="18" t="s">
        <v>152</v>
      </c>
      <c r="B73" s="15" t="s">
        <v>75</v>
      </c>
      <c r="C73" s="8">
        <v>39483.199999999997</v>
      </c>
      <c r="D73" s="19">
        <v>11987.5</v>
      </c>
      <c r="E73" s="13">
        <f t="shared" si="5"/>
        <v>30.361014304818255</v>
      </c>
      <c r="F73" s="19">
        <v>16259.5</v>
      </c>
      <c r="G73" s="13">
        <f t="shared" si="6"/>
        <v>73.726129339770594</v>
      </c>
    </row>
    <row r="74" spans="1:9" x14ac:dyDescent="0.3">
      <c r="A74" s="17" t="s">
        <v>153</v>
      </c>
      <c r="B74" s="14" t="s">
        <v>76</v>
      </c>
      <c r="C74" s="9">
        <f>SUM(C75:C77)</f>
        <v>158617.80000000002</v>
      </c>
      <c r="D74" s="9">
        <v>31955.4</v>
      </c>
      <c r="E74" s="9">
        <f t="shared" si="5"/>
        <v>20.14616266270242</v>
      </c>
      <c r="F74" s="9">
        <f>SUM(F75:F77)</f>
        <v>25907.399999999998</v>
      </c>
      <c r="G74" s="9">
        <f t="shared" si="6"/>
        <v>123.34468144236783</v>
      </c>
    </row>
    <row r="75" spans="1:9" x14ac:dyDescent="0.3">
      <c r="A75" s="18" t="s">
        <v>154</v>
      </c>
      <c r="B75" s="15" t="s">
        <v>77</v>
      </c>
      <c r="C75" s="8">
        <v>80082.3</v>
      </c>
      <c r="D75" s="19">
        <v>19189.099999999999</v>
      </c>
      <c r="E75" s="13">
        <f t="shared" si="5"/>
        <v>23.961724376048139</v>
      </c>
      <c r="F75" s="19">
        <v>16394.2</v>
      </c>
      <c r="G75" s="13">
        <v>0</v>
      </c>
    </row>
    <row r="76" spans="1:9" x14ac:dyDescent="0.3">
      <c r="A76" s="18" t="s">
        <v>155</v>
      </c>
      <c r="B76" s="15" t="s">
        <v>78</v>
      </c>
      <c r="C76" s="8">
        <v>52519.9</v>
      </c>
      <c r="D76" s="19">
        <v>11147.9</v>
      </c>
      <c r="E76" s="13">
        <f t="shared" si="5"/>
        <v>21.226049554549796</v>
      </c>
      <c r="F76" s="19">
        <v>8072.4</v>
      </c>
      <c r="G76" s="13">
        <f t="shared" si="6"/>
        <v>138.09895446211783</v>
      </c>
    </row>
    <row r="77" spans="1:9" x14ac:dyDescent="0.3">
      <c r="A77" s="18" t="s">
        <v>156</v>
      </c>
      <c r="B77" s="15" t="s">
        <v>79</v>
      </c>
      <c r="C77" s="8">
        <v>26015.599999999999</v>
      </c>
      <c r="D77" s="19">
        <v>1618.4</v>
      </c>
      <c r="E77" s="13">
        <f t="shared" si="5"/>
        <v>6.2208828549024435</v>
      </c>
      <c r="F77" s="19">
        <v>1440.8</v>
      </c>
      <c r="G77" s="13">
        <f t="shared" si="6"/>
        <v>112.32648528595226</v>
      </c>
    </row>
    <row r="78" spans="1:9" ht="27.6" x14ac:dyDescent="0.3">
      <c r="A78" s="17" t="s">
        <v>157</v>
      </c>
      <c r="B78" s="14" t="s">
        <v>80</v>
      </c>
      <c r="C78" s="9">
        <f>C79</f>
        <v>193747.3</v>
      </c>
      <c r="D78" s="9">
        <f>D79</f>
        <v>41592.300000000003</v>
      </c>
      <c r="E78" s="9">
        <f t="shared" si="5"/>
        <v>21.467292705498352</v>
      </c>
      <c r="F78" s="9">
        <f>F79</f>
        <v>42688.4</v>
      </c>
      <c r="G78" s="9">
        <f t="shared" si="6"/>
        <v>97.432323535199259</v>
      </c>
    </row>
    <row r="79" spans="1:9" s="6" customFormat="1" ht="27.6" x14ac:dyDescent="0.3">
      <c r="A79" s="18" t="s">
        <v>158</v>
      </c>
      <c r="B79" s="15" t="s">
        <v>81</v>
      </c>
      <c r="C79" s="8">
        <v>193747.3</v>
      </c>
      <c r="D79" s="19">
        <v>41592.300000000003</v>
      </c>
      <c r="E79" s="13">
        <f t="shared" si="5"/>
        <v>21.467292705498352</v>
      </c>
      <c r="F79" s="19">
        <v>42688.4</v>
      </c>
      <c r="G79" s="13">
        <f t="shared" si="6"/>
        <v>97.432323535199259</v>
      </c>
      <c r="I79" s="22"/>
    </row>
    <row r="80" spans="1:9" ht="41.4" x14ac:dyDescent="0.3">
      <c r="A80" s="17" t="s">
        <v>159</v>
      </c>
      <c r="B80" s="14" t="s">
        <v>82</v>
      </c>
      <c r="C80" s="9">
        <f>SUM(C81:C83)</f>
        <v>1510429.5</v>
      </c>
      <c r="D80" s="9">
        <f>SUM(D81:D83)</f>
        <v>331780.94</v>
      </c>
      <c r="E80" s="9">
        <f t="shared" si="5"/>
        <v>21.965999737160853</v>
      </c>
      <c r="F80" s="9">
        <f>SUM(F81:F83)</f>
        <v>313074.19999999995</v>
      </c>
      <c r="G80" s="9">
        <f t="shared" si="6"/>
        <v>105.97517776935948</v>
      </c>
    </row>
    <row r="81" spans="1:9" s="6" customFormat="1" ht="41.4" x14ac:dyDescent="0.3">
      <c r="A81" s="18" t="s">
        <v>160</v>
      </c>
      <c r="B81" s="15" t="s">
        <v>83</v>
      </c>
      <c r="C81" s="8">
        <v>928906.7</v>
      </c>
      <c r="D81" s="19">
        <v>238485.24</v>
      </c>
      <c r="E81" s="13">
        <f>D81/C81*100</f>
        <v>25.67375604029985</v>
      </c>
      <c r="F81" s="19">
        <v>221387.3</v>
      </c>
      <c r="G81" s="13">
        <f t="shared" si="6"/>
        <v>107.72308980686786</v>
      </c>
      <c r="I81" s="22"/>
    </row>
    <row r="82" spans="1:9" x14ac:dyDescent="0.3">
      <c r="A82" s="18" t="s">
        <v>161</v>
      </c>
      <c r="B82" s="15" t="s">
        <v>84</v>
      </c>
      <c r="C82" s="8">
        <v>216764.5</v>
      </c>
      <c r="D82" s="19">
        <v>5555.7</v>
      </c>
      <c r="E82" s="13">
        <f t="shared" si="5"/>
        <v>2.5630119323044132</v>
      </c>
      <c r="F82" s="19">
        <v>9557.5</v>
      </c>
      <c r="G82" s="13">
        <f t="shared" si="6"/>
        <v>58.129217891708088</v>
      </c>
      <c r="H82" s="6"/>
    </row>
    <row r="83" spans="1:9" x14ac:dyDescent="0.3">
      <c r="A83" s="18" t="s">
        <v>162</v>
      </c>
      <c r="B83" s="15" t="s">
        <v>85</v>
      </c>
      <c r="C83" s="8">
        <v>364758.3</v>
      </c>
      <c r="D83" s="19">
        <v>87740</v>
      </c>
      <c r="E83" s="13">
        <f t="shared" si="5"/>
        <v>24.054284714014734</v>
      </c>
      <c r="F83" s="19">
        <v>82129.399999999994</v>
      </c>
      <c r="G83" s="13">
        <f t="shared" si="6"/>
        <v>106.83141481613163</v>
      </c>
      <c r="H83" s="6"/>
    </row>
  </sheetData>
  <mergeCells count="4">
    <mergeCell ref="A4:D4"/>
    <mergeCell ref="A1:G1"/>
    <mergeCell ref="A2:G2"/>
    <mergeCell ref="A3:G3"/>
  </mergeCells>
  <phoneticPr fontId="7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86"/>
  <sheetViews>
    <sheetView topLeftCell="A44" zoomScale="75" zoomScaleNormal="75" zoomScaleSheetLayoutView="80" workbookViewId="0">
      <selection activeCell="J9" sqref="J9"/>
    </sheetView>
  </sheetViews>
  <sheetFormatPr defaultColWidth="8.88671875" defaultRowHeight="15.6" x14ac:dyDescent="0.3"/>
  <cols>
    <col min="1" max="1" width="60.6640625" style="3" customWidth="1"/>
    <col min="2" max="2" width="9" style="3" customWidth="1"/>
    <col min="3" max="3" width="17.6640625" style="4" customWidth="1"/>
    <col min="4" max="4" width="15.6640625" style="4" customWidth="1"/>
    <col min="5" max="5" width="14.6640625" style="1" customWidth="1"/>
    <col min="6" max="6" width="15.88671875" style="1" customWidth="1"/>
    <col min="7" max="7" width="14.6640625" style="1" customWidth="1"/>
    <col min="8" max="8" width="9.109375" style="1" customWidth="1"/>
    <col min="9" max="9" width="17.88671875" style="1" customWidth="1"/>
    <col min="10" max="10" width="23.33203125" style="1" customWidth="1"/>
    <col min="11" max="11" width="19.33203125" style="1" customWidth="1"/>
    <col min="12" max="12" width="17.109375" style="1" customWidth="1"/>
    <col min="13" max="253" width="9.109375" style="1" customWidth="1"/>
    <col min="254" max="254" width="89" style="1" customWidth="1"/>
    <col min="255" max="16384" width="8.88671875" style="1"/>
  </cols>
  <sheetData>
    <row r="1" spans="1:12" x14ac:dyDescent="0.3">
      <c r="A1" s="28" t="s">
        <v>0</v>
      </c>
      <c r="B1" s="28"/>
      <c r="C1" s="28"/>
      <c r="D1" s="28"/>
      <c r="E1" s="28"/>
      <c r="F1" s="29"/>
      <c r="G1" s="29"/>
    </row>
    <row r="2" spans="1:12" x14ac:dyDescent="0.3">
      <c r="A2" s="30" t="s">
        <v>86</v>
      </c>
      <c r="B2" s="30"/>
      <c r="C2" s="30"/>
      <c r="D2" s="30"/>
      <c r="E2" s="30"/>
      <c r="F2" s="29"/>
      <c r="G2" s="29"/>
    </row>
    <row r="3" spans="1:12" x14ac:dyDescent="0.3">
      <c r="A3" s="31" t="s">
        <v>168</v>
      </c>
      <c r="B3" s="31"/>
      <c r="C3" s="31"/>
      <c r="D3" s="31"/>
      <c r="E3" s="31"/>
      <c r="F3" s="32"/>
      <c r="G3" s="32"/>
    </row>
    <row r="4" spans="1:12" s="2" customFormat="1" ht="16.2" hidden="1" customHeight="1" x14ac:dyDescent="0.25">
      <c r="A4" s="27" t="s">
        <v>1</v>
      </c>
      <c r="B4" s="27"/>
      <c r="C4" s="27"/>
      <c r="D4" s="27"/>
    </row>
    <row r="5" spans="1:12" x14ac:dyDescent="0.3">
      <c r="A5" s="3" t="s">
        <v>2</v>
      </c>
      <c r="E5" s="4"/>
      <c r="G5" s="4" t="s">
        <v>4</v>
      </c>
    </row>
    <row r="6" spans="1:12" ht="128.25" customHeight="1" x14ac:dyDescent="0.3">
      <c r="A6" s="33" t="s">
        <v>3</v>
      </c>
      <c r="B6" s="34" t="s">
        <v>9</v>
      </c>
      <c r="C6" s="35" t="s">
        <v>170</v>
      </c>
      <c r="D6" s="35" t="s">
        <v>171</v>
      </c>
      <c r="E6" s="35" t="s">
        <v>169</v>
      </c>
      <c r="F6" s="35" t="s">
        <v>173</v>
      </c>
      <c r="G6" s="35" t="s">
        <v>5</v>
      </c>
      <c r="I6" s="26"/>
    </row>
    <row r="7" spans="1:12" s="6" customFormat="1" x14ac:dyDescent="0.3">
      <c r="A7" s="16" t="s">
        <v>7</v>
      </c>
      <c r="B7" s="5"/>
      <c r="C7" s="12">
        <f>C8+C18+C21+C27+C37+C42+C46+C55+C59+C66+C72+C77+C81+C83</f>
        <v>38715202.306029998</v>
      </c>
      <c r="D7" s="12">
        <f>D8+D18+D21+D27+D37+D42+D46+D55+D59+D66+D72+D77+D81+D83</f>
        <v>8352292.3008700013</v>
      </c>
      <c r="E7" s="12">
        <f>D7/C7*100</f>
        <v>21.573675980944337</v>
      </c>
      <c r="F7" s="12">
        <f>F8+F18+F21+F27+F37+F42+F46+F55+F59+F66+F72+F77+F81+F83</f>
        <v>8775678.5170800015</v>
      </c>
      <c r="G7" s="12">
        <f>D7/F7*100</f>
        <v>95.17545890741134</v>
      </c>
      <c r="I7" s="25" t="s">
        <v>177</v>
      </c>
      <c r="J7" s="25"/>
      <c r="K7" s="25"/>
      <c r="L7" s="25"/>
    </row>
    <row r="8" spans="1:12" s="6" customFormat="1" x14ac:dyDescent="0.3">
      <c r="A8" s="17" t="s">
        <v>8</v>
      </c>
      <c r="B8" s="14" t="s">
        <v>10</v>
      </c>
      <c r="C8" s="12">
        <f>SUM(C9:C17)</f>
        <v>2826756.9933500001</v>
      </c>
      <c r="D8" s="12">
        <f>SUM(D9:D17)</f>
        <v>352048.53401</v>
      </c>
      <c r="E8" s="12">
        <f t="shared" ref="E8:E72" si="0">D8/C8*100</f>
        <v>12.454149218988436</v>
      </c>
      <c r="F8" s="12">
        <f t="shared" ref="F8" si="1">SUM(F9:F17)</f>
        <v>332421.26578000002</v>
      </c>
      <c r="G8" s="12">
        <f t="shared" ref="G8:G72" si="2">D8/F8*100</f>
        <v>105.90433592867356</v>
      </c>
    </row>
    <row r="9" spans="1:12" ht="27.6" x14ac:dyDescent="0.3">
      <c r="A9" s="18" t="s">
        <v>87</v>
      </c>
      <c r="B9" s="15" t="s">
        <v>11</v>
      </c>
      <c r="C9" s="19">
        <v>22541.219229999999</v>
      </c>
      <c r="D9" s="19">
        <v>4192.0254999999997</v>
      </c>
      <c r="E9" s="13">
        <f t="shared" si="0"/>
        <v>18.597155092750501</v>
      </c>
      <c r="F9" s="19">
        <v>4554.0136900000007</v>
      </c>
      <c r="G9" s="13">
        <f t="shared" si="2"/>
        <v>92.051227452502431</v>
      </c>
    </row>
    <row r="10" spans="1:12" ht="41.4" x14ac:dyDescent="0.3">
      <c r="A10" s="18" t="s">
        <v>88</v>
      </c>
      <c r="B10" s="15" t="s">
        <v>12</v>
      </c>
      <c r="C10" s="19">
        <v>174731.16297</v>
      </c>
      <c r="D10" s="19">
        <v>27798.46355</v>
      </c>
      <c r="E10" s="13">
        <f t="shared" si="0"/>
        <v>15.90927632913013</v>
      </c>
      <c r="F10" s="19">
        <v>27034.72509</v>
      </c>
      <c r="G10" s="13">
        <f t="shared" si="2"/>
        <v>102.82502765409107</v>
      </c>
    </row>
    <row r="11" spans="1:12" ht="41.4" x14ac:dyDescent="0.3">
      <c r="A11" s="18" t="s">
        <v>89</v>
      </c>
      <c r="B11" s="15" t="s">
        <v>13</v>
      </c>
      <c r="C11" s="19">
        <v>771550.37514000002</v>
      </c>
      <c r="D11" s="19">
        <v>155422.00810000001</v>
      </c>
      <c r="E11" s="13">
        <f t="shared" si="0"/>
        <v>20.14411671717459</v>
      </c>
      <c r="F11" s="19">
        <v>142644.98118</v>
      </c>
      <c r="G11" s="13">
        <f t="shared" si="2"/>
        <v>108.95722149794882</v>
      </c>
    </row>
    <row r="12" spans="1:12" x14ac:dyDescent="0.3">
      <c r="A12" s="18" t="s">
        <v>90</v>
      </c>
      <c r="B12" s="15" t="s">
        <v>14</v>
      </c>
      <c r="C12" s="19">
        <v>72637.5</v>
      </c>
      <c r="D12" s="19">
        <v>8019.4296799999993</v>
      </c>
      <c r="E12" s="13">
        <f t="shared" si="0"/>
        <v>11.040343734297021</v>
      </c>
      <c r="F12" s="19">
        <v>6865.9115099999999</v>
      </c>
      <c r="G12" s="13">
        <f t="shared" si="2"/>
        <v>116.80065594087448</v>
      </c>
    </row>
    <row r="13" spans="1:12" ht="41.4" x14ac:dyDescent="0.3">
      <c r="A13" s="18" t="s">
        <v>91</v>
      </c>
      <c r="B13" s="15" t="s">
        <v>15</v>
      </c>
      <c r="C13" s="19">
        <v>258967.16204</v>
      </c>
      <c r="D13" s="19">
        <v>40632.518219999998</v>
      </c>
      <c r="E13" s="13">
        <f t="shared" si="0"/>
        <v>15.69022029662738</v>
      </c>
      <c r="F13" s="19">
        <v>37466.999189999995</v>
      </c>
      <c r="G13" s="13">
        <f t="shared" si="2"/>
        <v>108.44881922341109</v>
      </c>
    </row>
    <row r="14" spans="1:12" x14ac:dyDescent="0.3">
      <c r="A14" s="18" t="s">
        <v>92</v>
      </c>
      <c r="B14" s="15" t="s">
        <v>16</v>
      </c>
      <c r="C14" s="19">
        <v>65292.775999999998</v>
      </c>
      <c r="D14" s="19">
        <v>5425.4289200000003</v>
      </c>
      <c r="E14" s="13">
        <f t="shared" si="0"/>
        <v>8.3093862022346858</v>
      </c>
      <c r="F14" s="19">
        <v>5445.0844699999998</v>
      </c>
      <c r="G14" s="13">
        <f t="shared" si="2"/>
        <v>99.639022128889039</v>
      </c>
    </row>
    <row r="15" spans="1:12" x14ac:dyDescent="0.3">
      <c r="A15" s="18" t="s">
        <v>93</v>
      </c>
      <c r="B15" s="15" t="s">
        <v>17</v>
      </c>
      <c r="C15" s="19">
        <v>42191.105000000003</v>
      </c>
      <c r="D15" s="19">
        <v>11014.845009999999</v>
      </c>
      <c r="E15" s="13">
        <f t="shared" si="0"/>
        <v>26.10703135175056</v>
      </c>
      <c r="F15" s="19">
        <v>10505.693310000001</v>
      </c>
      <c r="G15" s="13">
        <f t="shared" si="2"/>
        <v>104.84643597500943</v>
      </c>
    </row>
    <row r="16" spans="1:12" x14ac:dyDescent="0.3">
      <c r="A16" s="18" t="s">
        <v>94</v>
      </c>
      <c r="B16" s="15" t="s">
        <v>18</v>
      </c>
      <c r="C16" s="19">
        <v>44171.752</v>
      </c>
      <c r="D16" s="19">
        <v>0</v>
      </c>
      <c r="E16" s="13">
        <f t="shared" si="0"/>
        <v>0</v>
      </c>
      <c r="F16" s="19">
        <v>0</v>
      </c>
      <c r="G16" s="13" t="e">
        <f t="shared" si="2"/>
        <v>#DIV/0!</v>
      </c>
    </row>
    <row r="17" spans="1:7" x14ac:dyDescent="0.3">
      <c r="A17" s="18" t="s">
        <v>95</v>
      </c>
      <c r="B17" s="15" t="s">
        <v>19</v>
      </c>
      <c r="C17" s="19">
        <v>1374673.9409700001</v>
      </c>
      <c r="D17" s="19">
        <v>99543.815029999998</v>
      </c>
      <c r="E17" s="13">
        <f t="shared" si="0"/>
        <v>7.2412673335292652</v>
      </c>
      <c r="F17" s="19">
        <v>97903.857340000002</v>
      </c>
      <c r="G17" s="13">
        <f t="shared" si="2"/>
        <v>101.67506953715292</v>
      </c>
    </row>
    <row r="18" spans="1:7" s="6" customFormat="1" x14ac:dyDescent="0.3">
      <c r="A18" s="17" t="s">
        <v>96</v>
      </c>
      <c r="B18" s="14" t="s">
        <v>20</v>
      </c>
      <c r="C18" s="12">
        <f>C19+C20</f>
        <v>17174.808000000001</v>
      </c>
      <c r="D18" s="12">
        <f>SUM(D19:D20)</f>
        <v>3384.6867999999999</v>
      </c>
      <c r="E18" s="12">
        <f t="shared" si="0"/>
        <v>19.707275912487638</v>
      </c>
      <c r="F18" s="12">
        <f>SUM(F19:F20)</f>
        <v>2941.56</v>
      </c>
      <c r="G18" s="12">
        <f t="shared" si="2"/>
        <v>115.06434680917607</v>
      </c>
    </row>
    <row r="19" spans="1:7" x14ac:dyDescent="0.3">
      <c r="A19" s="18" t="s">
        <v>97</v>
      </c>
      <c r="B19" s="15" t="s">
        <v>21</v>
      </c>
      <c r="C19" s="19">
        <v>17130.400000000001</v>
      </c>
      <c r="D19" s="19">
        <v>3384.6867999999999</v>
      </c>
      <c r="E19" s="13">
        <f>D19/C19*100</f>
        <v>19.758364077896605</v>
      </c>
      <c r="F19" s="19">
        <v>2941.56</v>
      </c>
      <c r="G19" s="13">
        <f>D19/F19*100</f>
        <v>115.06434680917607</v>
      </c>
    </row>
    <row r="20" spans="1:7" x14ac:dyDescent="0.3">
      <c r="A20" s="18" t="s">
        <v>98</v>
      </c>
      <c r="B20" s="15" t="s">
        <v>22</v>
      </c>
      <c r="C20" s="19">
        <v>44.408000000000001</v>
      </c>
      <c r="D20" s="19">
        <v>0</v>
      </c>
      <c r="E20" s="13">
        <f t="shared" si="0"/>
        <v>0</v>
      </c>
      <c r="F20" s="19">
        <v>0</v>
      </c>
      <c r="G20" s="13">
        <v>0</v>
      </c>
    </row>
    <row r="21" spans="1:7" s="6" customFormat="1" ht="27.6" x14ac:dyDescent="0.3">
      <c r="A21" s="17" t="s">
        <v>99</v>
      </c>
      <c r="B21" s="14" t="s">
        <v>23</v>
      </c>
      <c r="C21" s="12">
        <f>SUM(C22:C26)</f>
        <v>239885.33610000001</v>
      </c>
      <c r="D21" s="12">
        <f t="shared" ref="D21" si="3">SUM(D22:D26)</f>
        <v>40944.695860000007</v>
      </c>
      <c r="E21" s="12">
        <f t="shared" si="0"/>
        <v>17.068444668469255</v>
      </c>
      <c r="F21" s="12">
        <f>SUM(F22:F26)</f>
        <v>31668.752759999999</v>
      </c>
      <c r="G21" s="12">
        <f t="shared" si="2"/>
        <v>129.29052233378832</v>
      </c>
    </row>
    <row r="22" spans="1:7" x14ac:dyDescent="0.3">
      <c r="A22" s="7" t="s">
        <v>100</v>
      </c>
      <c r="B22" s="15" t="s">
        <v>24</v>
      </c>
      <c r="D22" s="13"/>
      <c r="E22" s="13"/>
      <c r="F22" s="19"/>
      <c r="G22" s="13"/>
    </row>
    <row r="23" spans="1:7" x14ac:dyDescent="0.3">
      <c r="A23" s="18" t="s">
        <v>101</v>
      </c>
      <c r="B23" s="15" t="s">
        <v>25</v>
      </c>
      <c r="C23" s="13">
        <v>21000.2</v>
      </c>
      <c r="D23" s="19">
        <v>5184.9017899999999</v>
      </c>
      <c r="E23" s="13">
        <f>D23/C24*100</f>
        <v>3.9529120698399915</v>
      </c>
      <c r="F23" s="19">
        <v>5646.9774100000004</v>
      </c>
      <c r="G23" s="13" t="e">
        <f>D23/F25*100</f>
        <v>#DIV/0!</v>
      </c>
    </row>
    <row r="24" spans="1:7" ht="27.6" x14ac:dyDescent="0.3">
      <c r="A24" s="18" t="s">
        <v>102</v>
      </c>
      <c r="B24" s="15" t="s">
        <v>26</v>
      </c>
      <c r="C24" s="13">
        <v>131166.6361</v>
      </c>
      <c r="D24" s="19">
        <v>33830.054069999998</v>
      </c>
      <c r="E24" s="13">
        <f>D24/C25*100</f>
        <v>353.60824147338275</v>
      </c>
      <c r="F24" s="19">
        <v>26007.540430000001</v>
      </c>
      <c r="G24" s="13">
        <f t="shared" si="2"/>
        <v>130.07786784396049</v>
      </c>
    </row>
    <row r="25" spans="1:7" x14ac:dyDescent="0.3">
      <c r="A25" s="18" t="s">
        <v>103</v>
      </c>
      <c r="B25" s="15" t="s">
        <v>27</v>
      </c>
      <c r="C25" s="13">
        <v>9567.1</v>
      </c>
      <c r="D25" s="19">
        <v>1453.5174999999999</v>
      </c>
      <c r="E25" s="13">
        <f>D25/C26*100</f>
        <v>1.8598739114078573</v>
      </c>
      <c r="F25" s="19">
        <v>0</v>
      </c>
      <c r="G25" s="13" t="e">
        <f t="shared" si="2"/>
        <v>#DIV/0!</v>
      </c>
    </row>
    <row r="26" spans="1:7" ht="27.6" x14ac:dyDescent="0.3">
      <c r="A26" s="18" t="s">
        <v>104</v>
      </c>
      <c r="B26" s="15" t="s">
        <v>28</v>
      </c>
      <c r="C26" s="13">
        <v>78151.399999999994</v>
      </c>
      <c r="D26" s="19">
        <v>476.22250000000003</v>
      </c>
      <c r="E26" s="13">
        <f>D26/C26*100</f>
        <v>0.60935888544543038</v>
      </c>
      <c r="F26" s="19">
        <v>14.234920000000001</v>
      </c>
      <c r="G26" s="13">
        <f t="shared" si="2"/>
        <v>3345.4525912333893</v>
      </c>
    </row>
    <row r="27" spans="1:7" s="6" customFormat="1" x14ac:dyDescent="0.3">
      <c r="A27" s="17" t="s">
        <v>105</v>
      </c>
      <c r="B27" s="14" t="s">
        <v>29</v>
      </c>
      <c r="C27" s="9">
        <f>SUM(C28:C36)</f>
        <v>6645112.1246400001</v>
      </c>
      <c r="D27" s="9">
        <f>SUM(D28:D36)</f>
        <v>1239703.6759199998</v>
      </c>
      <c r="E27" s="9">
        <f t="shared" si="0"/>
        <v>18.655872958459085</v>
      </c>
      <c r="F27" s="9">
        <f>SUM(F28:F36)</f>
        <v>1438807.9570000002</v>
      </c>
      <c r="G27" s="9">
        <f t="shared" si="2"/>
        <v>86.161858494642701</v>
      </c>
    </row>
    <row r="28" spans="1:7" x14ac:dyDescent="0.3">
      <c r="A28" s="18" t="s">
        <v>106</v>
      </c>
      <c r="B28" s="15" t="s">
        <v>30</v>
      </c>
      <c r="C28" s="19">
        <v>237461.01046000002</v>
      </c>
      <c r="D28" s="24">
        <v>22625.667120000002</v>
      </c>
      <c r="E28" s="13">
        <f t="shared" si="0"/>
        <v>9.5281608867790393</v>
      </c>
      <c r="F28" s="19">
        <v>18346.235120000001</v>
      </c>
      <c r="G28" s="13">
        <f t="shared" si="2"/>
        <v>123.32594111003633</v>
      </c>
    </row>
    <row r="29" spans="1:7" x14ac:dyDescent="0.3">
      <c r="A29" s="18" t="s">
        <v>107</v>
      </c>
      <c r="B29" s="15" t="s">
        <v>31</v>
      </c>
      <c r="C29" s="19">
        <v>810</v>
      </c>
      <c r="D29" s="24">
        <v>0</v>
      </c>
      <c r="E29" s="13">
        <f t="shared" si="0"/>
        <v>0</v>
      </c>
      <c r="F29" s="19">
        <v>0</v>
      </c>
      <c r="G29" s="13">
        <v>270.5</v>
      </c>
    </row>
    <row r="30" spans="1:7" x14ac:dyDescent="0.3">
      <c r="A30" s="18" t="s">
        <v>108</v>
      </c>
      <c r="B30" s="15" t="s">
        <v>32</v>
      </c>
      <c r="C30" s="19">
        <v>1083455.3060000001</v>
      </c>
      <c r="D30" s="24">
        <v>160389.1361</v>
      </c>
      <c r="E30" s="13">
        <f t="shared" si="0"/>
        <v>14.803484298040809</v>
      </c>
      <c r="F30" s="19">
        <v>107997.1825</v>
      </c>
      <c r="G30" s="13">
        <f t="shared" si="2"/>
        <v>148.51233373611393</v>
      </c>
    </row>
    <row r="31" spans="1:7" x14ac:dyDescent="0.3">
      <c r="A31" s="18" t="s">
        <v>109</v>
      </c>
      <c r="B31" s="15" t="s">
        <v>33</v>
      </c>
      <c r="C31" s="19">
        <v>346080.55800000002</v>
      </c>
      <c r="D31" s="24">
        <v>108922.841</v>
      </c>
      <c r="E31" s="13">
        <f t="shared" si="0"/>
        <v>31.473262072121365</v>
      </c>
      <c r="F31" s="19">
        <v>300490.23879000003</v>
      </c>
      <c r="G31" s="13">
        <f t="shared" si="2"/>
        <v>36.248379128255671</v>
      </c>
    </row>
    <row r="32" spans="1:7" x14ac:dyDescent="0.3">
      <c r="A32" s="18" t="s">
        <v>110</v>
      </c>
      <c r="B32" s="15" t="s">
        <v>34</v>
      </c>
      <c r="C32" s="19">
        <v>123929.9</v>
      </c>
      <c r="D32" s="24">
        <v>28854.807960000002</v>
      </c>
      <c r="E32" s="13">
        <f t="shared" si="0"/>
        <v>23.283168920494575</v>
      </c>
      <c r="F32" s="19">
        <v>26260.20436</v>
      </c>
      <c r="G32" s="13">
        <f t="shared" si="2"/>
        <v>109.88036332250385</v>
      </c>
    </row>
    <row r="33" spans="1:7" x14ac:dyDescent="0.3">
      <c r="A33" s="18" t="s">
        <v>111</v>
      </c>
      <c r="B33" s="15" t="s">
        <v>35</v>
      </c>
      <c r="C33" s="19">
        <v>138446.804</v>
      </c>
      <c r="D33" s="24">
        <v>60225.585009999995</v>
      </c>
      <c r="E33" s="13">
        <f t="shared" si="0"/>
        <v>43.500885011401195</v>
      </c>
      <c r="F33" s="19">
        <v>16433.33224</v>
      </c>
      <c r="G33" s="13">
        <f t="shared" si="2"/>
        <v>366.48431450443309</v>
      </c>
    </row>
    <row r="34" spans="1:7" x14ac:dyDescent="0.3">
      <c r="A34" s="18" t="s">
        <v>112</v>
      </c>
      <c r="B34" s="15" t="s">
        <v>36</v>
      </c>
      <c r="C34" s="19">
        <v>4333801.64738</v>
      </c>
      <c r="D34" s="24">
        <v>754293.48987000005</v>
      </c>
      <c r="E34" s="13">
        <f t="shared" si="0"/>
        <v>17.404891853460995</v>
      </c>
      <c r="F34" s="19">
        <v>919371.85390999995</v>
      </c>
      <c r="G34" s="13">
        <f t="shared" si="2"/>
        <v>82.04444008831274</v>
      </c>
    </row>
    <row r="35" spans="1:7" x14ac:dyDescent="0.3">
      <c r="A35" s="18" t="s">
        <v>113</v>
      </c>
      <c r="B35" s="15" t="s">
        <v>37</v>
      </c>
      <c r="C35" s="19">
        <v>103048.31879999999</v>
      </c>
      <c r="D35" s="24">
        <v>5372.5151900000001</v>
      </c>
      <c r="E35" s="13">
        <f t="shared" si="0"/>
        <v>5.2135883948064965</v>
      </c>
      <c r="F35" s="19">
        <v>5215.5342899999996</v>
      </c>
      <c r="G35" s="13">
        <f t="shared" si="2"/>
        <v>103.00987188025947</v>
      </c>
    </row>
    <row r="36" spans="1:7" x14ac:dyDescent="0.3">
      <c r="A36" s="18" t="s">
        <v>114</v>
      </c>
      <c r="B36" s="15" t="s">
        <v>38</v>
      </c>
      <c r="C36" s="19">
        <v>278078.58</v>
      </c>
      <c r="D36" s="24">
        <v>99019.633669999996</v>
      </c>
      <c r="E36" s="13">
        <f t="shared" si="0"/>
        <v>35.608508095085924</v>
      </c>
      <c r="F36" s="19">
        <v>44693.375789999998</v>
      </c>
      <c r="G36" s="13">
        <f t="shared" si="2"/>
        <v>221.55326582458633</v>
      </c>
    </row>
    <row r="37" spans="1:7" s="6" customFormat="1" x14ac:dyDescent="0.3">
      <c r="A37" s="17" t="s">
        <v>115</v>
      </c>
      <c r="B37" s="14" t="s">
        <v>39</v>
      </c>
      <c r="C37" s="9">
        <f t="shared" ref="C37:D37" si="4">SUM(C38:C41)</f>
        <v>4541341.2806400005</v>
      </c>
      <c r="D37" s="9">
        <f t="shared" si="4"/>
        <v>1235791.1082099997</v>
      </c>
      <c r="E37" s="9">
        <f t="shared" si="0"/>
        <v>27.212029042570496</v>
      </c>
      <c r="F37" s="9">
        <f>SUM(F38:F41)</f>
        <v>1779451.5425200001</v>
      </c>
      <c r="G37" s="9">
        <f t="shared" si="2"/>
        <v>69.447865180971064</v>
      </c>
    </row>
    <row r="38" spans="1:7" x14ac:dyDescent="0.3">
      <c r="A38" s="18" t="s">
        <v>116</v>
      </c>
      <c r="B38" s="15" t="s">
        <v>40</v>
      </c>
      <c r="C38" s="19">
        <v>1676370.59082</v>
      </c>
      <c r="D38" s="24">
        <v>777615.76703999995</v>
      </c>
      <c r="E38" s="13">
        <f t="shared" si="0"/>
        <v>46.386865249146823</v>
      </c>
      <c r="F38" s="19">
        <v>1464702.4733900002</v>
      </c>
      <c r="G38" s="13">
        <f t="shared" si="2"/>
        <v>53.090356653814943</v>
      </c>
    </row>
    <row r="39" spans="1:7" x14ac:dyDescent="0.3">
      <c r="A39" s="18" t="s">
        <v>117</v>
      </c>
      <c r="B39" s="15" t="s">
        <v>41</v>
      </c>
      <c r="C39" s="19">
        <v>1870107.4814800001</v>
      </c>
      <c r="D39" s="24">
        <v>341137.89357000001</v>
      </c>
      <c r="E39" s="13">
        <f t="shared" si="0"/>
        <v>18.24161963675072</v>
      </c>
      <c r="F39" s="19">
        <v>207480.98577</v>
      </c>
      <c r="G39" s="13">
        <f t="shared" si="2"/>
        <v>164.41887062757809</v>
      </c>
    </row>
    <row r="40" spans="1:7" x14ac:dyDescent="0.3">
      <c r="A40" s="18" t="s">
        <v>118</v>
      </c>
      <c r="B40" s="15" t="s">
        <v>42</v>
      </c>
      <c r="C40" s="19">
        <v>595086.58853999991</v>
      </c>
      <c r="D40" s="24">
        <v>103592.81604000001</v>
      </c>
      <c r="E40" s="13">
        <f t="shared" si="0"/>
        <v>17.408023980872628</v>
      </c>
      <c r="F40" s="19">
        <v>58247.321259999997</v>
      </c>
      <c r="G40" s="13">
        <f t="shared" si="2"/>
        <v>177.84992305069312</v>
      </c>
    </row>
    <row r="41" spans="1:7" ht="15.6" customHeight="1" x14ac:dyDescent="0.3">
      <c r="A41" s="18" t="s">
        <v>119</v>
      </c>
      <c r="B41" s="15" t="s">
        <v>43</v>
      </c>
      <c r="C41" s="19">
        <v>399776.61979999999</v>
      </c>
      <c r="D41" s="24">
        <v>13444.63156</v>
      </c>
      <c r="E41" s="13">
        <f t="shared" si="0"/>
        <v>3.36303597912406</v>
      </c>
      <c r="F41" s="19">
        <v>49020.7621</v>
      </c>
      <c r="G41" s="13">
        <f t="shared" si="2"/>
        <v>27.426402577286733</v>
      </c>
    </row>
    <row r="42" spans="1:7" s="6" customFormat="1" x14ac:dyDescent="0.3">
      <c r="A42" s="17" t="s">
        <v>120</v>
      </c>
      <c r="B42" s="14" t="s">
        <v>44</v>
      </c>
      <c r="C42" s="9">
        <f>SUM(C43:C45)</f>
        <v>189541.05621000001</v>
      </c>
      <c r="D42" s="9">
        <f t="shared" ref="D42" si="5">SUM(D44:D45)</f>
        <v>86203.917310000019</v>
      </c>
      <c r="E42" s="9">
        <f t="shared" si="0"/>
        <v>45.480340267013865</v>
      </c>
      <c r="F42" s="9">
        <f>SUM(F44:F45)</f>
        <v>164130.6347</v>
      </c>
      <c r="G42" s="9">
        <f t="shared" si="2"/>
        <v>52.521528030135634</v>
      </c>
    </row>
    <row r="43" spans="1:7" s="6" customFormat="1" x14ac:dyDescent="0.3">
      <c r="A43" s="18" t="s">
        <v>167</v>
      </c>
      <c r="B43" s="15" t="s">
        <v>166</v>
      </c>
      <c r="C43" s="8"/>
      <c r="D43" s="9"/>
      <c r="E43" s="9"/>
      <c r="F43" s="9"/>
      <c r="G43" s="9"/>
    </row>
    <row r="44" spans="1:7" ht="27.6" x14ac:dyDescent="0.3">
      <c r="A44" s="18" t="s">
        <v>121</v>
      </c>
      <c r="B44" s="15" t="s">
        <v>45</v>
      </c>
      <c r="C44" s="19">
        <v>18634.599999999999</v>
      </c>
      <c r="D44" s="24">
        <v>273.43304999999998</v>
      </c>
      <c r="E44" s="13">
        <f t="shared" si="0"/>
        <v>1.4673405922316551</v>
      </c>
      <c r="F44" s="19">
        <v>1158.48487</v>
      </c>
      <c r="G44" s="13">
        <f t="shared" si="2"/>
        <v>23.602643166155463</v>
      </c>
    </row>
    <row r="45" spans="1:7" x14ac:dyDescent="0.3">
      <c r="A45" s="18" t="s">
        <v>122</v>
      </c>
      <c r="B45" s="15" t="s">
        <v>46</v>
      </c>
      <c r="C45" s="19">
        <v>170906.45621</v>
      </c>
      <c r="D45" s="24">
        <v>85930.484260000012</v>
      </c>
      <c r="E45" s="13">
        <f t="shared" si="0"/>
        <v>50.279249927465344</v>
      </c>
      <c r="F45" s="19">
        <v>162972.14983000001</v>
      </c>
      <c r="G45" s="13">
        <f t="shared" si="2"/>
        <v>52.727097451703301</v>
      </c>
    </row>
    <row r="46" spans="1:7" s="6" customFormat="1" x14ac:dyDescent="0.3">
      <c r="A46" s="17" t="s">
        <v>123</v>
      </c>
      <c r="B46" s="14" t="s">
        <v>47</v>
      </c>
      <c r="C46" s="11">
        <f t="shared" ref="C46:D46" si="6">SUM(C47:C54)</f>
        <v>9950612.1704599969</v>
      </c>
      <c r="D46" s="11">
        <f t="shared" si="6"/>
        <v>2068585.6591700001</v>
      </c>
      <c r="E46" s="11">
        <f t="shared" si="0"/>
        <v>20.788526612572959</v>
      </c>
      <c r="F46" s="11">
        <f>SUM(F47:F54)</f>
        <v>1681687.93242</v>
      </c>
      <c r="G46" s="11">
        <f t="shared" si="2"/>
        <v>123.00651145145834</v>
      </c>
    </row>
    <row r="47" spans="1:7" x14ac:dyDescent="0.3">
      <c r="A47" s="18" t="s">
        <v>124</v>
      </c>
      <c r="B47" s="15" t="s">
        <v>48</v>
      </c>
      <c r="C47" s="19">
        <v>1986139.0979300002</v>
      </c>
      <c r="D47" s="24">
        <v>455233.21312999999</v>
      </c>
      <c r="E47" s="13">
        <f t="shared" si="0"/>
        <v>22.920510129650765</v>
      </c>
      <c r="F47" s="19">
        <v>368668.02192999999</v>
      </c>
      <c r="G47" s="13">
        <f t="shared" si="2"/>
        <v>123.48052612397078</v>
      </c>
    </row>
    <row r="48" spans="1:7" x14ac:dyDescent="0.3">
      <c r="A48" s="18" t="s">
        <v>125</v>
      </c>
      <c r="B48" s="15" t="s">
        <v>49</v>
      </c>
      <c r="C48" s="19">
        <v>6263026.7664899994</v>
      </c>
      <c r="D48" s="24">
        <v>1291429.1456300002</v>
      </c>
      <c r="E48" s="13">
        <f t="shared" si="0"/>
        <v>20.619888654152412</v>
      </c>
      <c r="F48" s="19">
        <v>1058688.3205800001</v>
      </c>
      <c r="G48" s="13">
        <f t="shared" si="2"/>
        <v>121.9838852026339</v>
      </c>
    </row>
    <row r="49" spans="1:7" x14ac:dyDescent="0.3">
      <c r="A49" s="18" t="s">
        <v>126</v>
      </c>
      <c r="B49" s="15" t="s">
        <v>50</v>
      </c>
      <c r="C49" s="19">
        <v>711921.05460000003</v>
      </c>
      <c r="D49" s="24">
        <v>118843.21472</v>
      </c>
      <c r="E49" s="13">
        <f t="shared" si="0"/>
        <v>16.693313668995678</v>
      </c>
      <c r="F49" s="19">
        <v>100476.44867</v>
      </c>
      <c r="G49" s="13">
        <f t="shared" si="2"/>
        <v>118.27967279210168</v>
      </c>
    </row>
    <row r="50" spans="1:7" x14ac:dyDescent="0.3">
      <c r="A50" s="18" t="s">
        <v>127</v>
      </c>
      <c r="B50" s="15" t="s">
        <v>51</v>
      </c>
      <c r="C50" s="19">
        <v>578148.17239999992</v>
      </c>
      <c r="D50" s="24">
        <v>152924.14788999999</v>
      </c>
      <c r="E50" s="13">
        <f t="shared" si="0"/>
        <v>26.450684303849581</v>
      </c>
      <c r="F50" s="19">
        <v>107782.018</v>
      </c>
      <c r="G50" s="13">
        <f t="shared" si="2"/>
        <v>141.88280264895391</v>
      </c>
    </row>
    <row r="51" spans="1:7" ht="27.6" x14ac:dyDescent="0.3">
      <c r="A51" s="18" t="s">
        <v>128</v>
      </c>
      <c r="B51" s="15" t="s">
        <v>52</v>
      </c>
      <c r="C51" s="19">
        <v>40340.400000000001</v>
      </c>
      <c r="D51" s="24">
        <v>7713.1951399999998</v>
      </c>
      <c r="E51" s="13">
        <f t="shared" si="0"/>
        <v>19.120274315574459</v>
      </c>
      <c r="F51" s="19">
        <v>9110.9775200000004</v>
      </c>
      <c r="G51" s="13">
        <f t="shared" si="2"/>
        <v>84.658261125859951</v>
      </c>
    </row>
    <row r="52" spans="1:7" x14ac:dyDescent="0.3">
      <c r="A52" s="18" t="s">
        <v>129</v>
      </c>
      <c r="B52" s="15" t="s">
        <v>53</v>
      </c>
      <c r="C52" s="19">
        <v>1062.2</v>
      </c>
      <c r="D52" s="24">
        <v>190.24</v>
      </c>
      <c r="E52" s="13">
        <f t="shared" si="0"/>
        <v>17.909998117115421</v>
      </c>
      <c r="F52" s="19">
        <v>0</v>
      </c>
      <c r="G52" s="13">
        <v>0</v>
      </c>
    </row>
    <row r="53" spans="1:7" x14ac:dyDescent="0.3">
      <c r="A53" s="18" t="s">
        <v>130</v>
      </c>
      <c r="B53" s="15" t="s">
        <v>54</v>
      </c>
      <c r="C53" s="19">
        <v>28175.145</v>
      </c>
      <c r="D53" s="24">
        <v>351.12119999999999</v>
      </c>
      <c r="E53" s="13">
        <f t="shared" si="0"/>
        <v>1.2462090257210743</v>
      </c>
      <c r="F53" s="19">
        <v>345.97353999999996</v>
      </c>
      <c r="G53" s="13">
        <f t="shared" si="2"/>
        <v>101.48787678965276</v>
      </c>
    </row>
    <row r="54" spans="1:7" x14ac:dyDescent="0.3">
      <c r="A54" s="18" t="s">
        <v>131</v>
      </c>
      <c r="B54" s="15" t="s">
        <v>55</v>
      </c>
      <c r="C54" s="19">
        <v>341799.33404000005</v>
      </c>
      <c r="D54" s="24">
        <v>41901.381460000004</v>
      </c>
      <c r="E54" s="13">
        <f t="shared" si="0"/>
        <v>12.259058835701644</v>
      </c>
      <c r="F54" s="19">
        <v>36616.172180000001</v>
      </c>
      <c r="G54" s="13">
        <f t="shared" si="2"/>
        <v>114.43408462801258</v>
      </c>
    </row>
    <row r="55" spans="1:7" s="6" customFormat="1" x14ac:dyDescent="0.3">
      <c r="A55" s="17" t="s">
        <v>132</v>
      </c>
      <c r="B55" s="14" t="s">
        <v>56</v>
      </c>
      <c r="C55" s="9">
        <f>C56+C57+C58</f>
        <v>1021375.00053</v>
      </c>
      <c r="D55" s="9">
        <f t="shared" ref="D55" si="7">SUM(D56:D58)</f>
        <v>191145.95310000004</v>
      </c>
      <c r="E55" s="9">
        <f t="shared" si="0"/>
        <v>18.714571337737151</v>
      </c>
      <c r="F55" s="9">
        <f t="shared" ref="F55" si="8">SUM(F56:F58)</f>
        <v>184861.49122999999</v>
      </c>
      <c r="G55" s="9">
        <f t="shared" si="2"/>
        <v>103.39955164712001</v>
      </c>
    </row>
    <row r="56" spans="1:7" x14ac:dyDescent="0.3">
      <c r="A56" s="18" t="s">
        <v>133</v>
      </c>
      <c r="B56" s="15" t="s">
        <v>57</v>
      </c>
      <c r="C56" s="19">
        <v>961179.81371999998</v>
      </c>
      <c r="D56" s="24">
        <v>181128.66230000003</v>
      </c>
      <c r="E56" s="13">
        <f t="shared" si="0"/>
        <v>18.844409725895929</v>
      </c>
      <c r="F56" s="19">
        <v>176468.01325999998</v>
      </c>
      <c r="G56" s="13">
        <f t="shared" si="2"/>
        <v>102.64107299328704</v>
      </c>
    </row>
    <row r="57" spans="1:7" x14ac:dyDescent="0.3">
      <c r="A57" s="18" t="s">
        <v>134</v>
      </c>
      <c r="B57" s="15" t="s">
        <v>163</v>
      </c>
      <c r="C57" s="19">
        <v>4174.7284099999997</v>
      </c>
      <c r="D57" s="24">
        <v>908.00278000000003</v>
      </c>
      <c r="E57" s="13">
        <f t="shared" si="0"/>
        <v>21.749984449886647</v>
      </c>
      <c r="F57" s="19">
        <v>985.11831999999993</v>
      </c>
      <c r="G57" s="13">
        <f t="shared" si="2"/>
        <v>92.171951487005146</v>
      </c>
    </row>
    <row r="58" spans="1:7" x14ac:dyDescent="0.3">
      <c r="A58" s="18" t="s">
        <v>135</v>
      </c>
      <c r="B58" s="15" t="s">
        <v>58</v>
      </c>
      <c r="C58" s="19">
        <v>56020.458399999996</v>
      </c>
      <c r="D58" s="24">
        <v>9109.28802</v>
      </c>
      <c r="E58" s="13">
        <f t="shared" si="0"/>
        <v>16.260645271692386</v>
      </c>
      <c r="F58" s="19">
        <v>7408.3596500000003</v>
      </c>
      <c r="G58" s="13">
        <f t="shared" si="2"/>
        <v>122.9595814776622</v>
      </c>
    </row>
    <row r="59" spans="1:7" s="6" customFormat="1" x14ac:dyDescent="0.3">
      <c r="A59" s="17" t="s">
        <v>136</v>
      </c>
      <c r="B59" s="14" t="s">
        <v>59</v>
      </c>
      <c r="C59" s="9">
        <f>SUM(C60:C65)</f>
        <v>1651607.2488500001</v>
      </c>
      <c r="D59" s="9">
        <f>SUM(D60:D65)</f>
        <v>325919.87470000004</v>
      </c>
      <c r="E59" s="9">
        <f t="shared" si="0"/>
        <v>19.733497472049439</v>
      </c>
      <c r="F59" s="9">
        <f>SUM(F60:F65)</f>
        <v>467112.19430000003</v>
      </c>
      <c r="G59" s="9">
        <f t="shared" si="2"/>
        <v>69.773360378316298</v>
      </c>
    </row>
    <row r="60" spans="1:7" x14ac:dyDescent="0.3">
      <c r="A60" s="18" t="s">
        <v>137</v>
      </c>
      <c r="B60" s="15" t="s">
        <v>60</v>
      </c>
      <c r="C60" s="19">
        <v>411135.75049000001</v>
      </c>
      <c r="D60" s="24">
        <v>88418.706560000006</v>
      </c>
      <c r="E60" s="13">
        <f t="shared" si="0"/>
        <v>21.505964016658922</v>
      </c>
      <c r="F60" s="19">
        <v>82458.157849999989</v>
      </c>
      <c r="G60" s="13">
        <f t="shared" si="2"/>
        <v>107.22857369775696</v>
      </c>
    </row>
    <row r="61" spans="1:7" x14ac:dyDescent="0.3">
      <c r="A61" s="18" t="s">
        <v>138</v>
      </c>
      <c r="B61" s="15" t="s">
        <v>61</v>
      </c>
      <c r="C61" s="19">
        <v>413425.50985000003</v>
      </c>
      <c r="D61" s="24">
        <v>149239.66912999999</v>
      </c>
      <c r="E61" s="13">
        <f t="shared" si="0"/>
        <v>36.098321360031086</v>
      </c>
      <c r="F61" s="19">
        <v>90279.921400000007</v>
      </c>
      <c r="G61" s="13">
        <f t="shared" si="2"/>
        <v>165.30770830954665</v>
      </c>
    </row>
    <row r="62" spans="1:7" x14ac:dyDescent="0.3">
      <c r="A62" s="18" t="s">
        <v>139</v>
      </c>
      <c r="B62" s="15" t="s">
        <v>62</v>
      </c>
      <c r="C62" s="19">
        <v>3865.4</v>
      </c>
      <c r="D62" s="24">
        <v>1087.2403899999999</v>
      </c>
      <c r="E62" s="13">
        <f t="shared" si="0"/>
        <v>28.127500129352718</v>
      </c>
      <c r="F62" s="19">
        <v>885.56528000000003</v>
      </c>
      <c r="G62" s="13">
        <f t="shared" si="2"/>
        <v>122.77360173831566</v>
      </c>
    </row>
    <row r="63" spans="1:7" ht="27.6" x14ac:dyDescent="0.3">
      <c r="A63" s="18" t="s">
        <v>140</v>
      </c>
      <c r="B63" s="15" t="s">
        <v>63</v>
      </c>
      <c r="C63" s="19">
        <v>33426.1</v>
      </c>
      <c r="D63" s="24">
        <v>8332.3558099999991</v>
      </c>
      <c r="E63" s="13">
        <v>0</v>
      </c>
      <c r="F63" s="19">
        <v>7409.8017499999996</v>
      </c>
      <c r="G63" s="13">
        <v>0</v>
      </c>
    </row>
    <row r="64" spans="1:7" x14ac:dyDescent="0.3">
      <c r="A64" s="18" t="s">
        <v>165</v>
      </c>
      <c r="B64" s="15" t="s">
        <v>164</v>
      </c>
      <c r="C64" s="19">
        <v>720</v>
      </c>
      <c r="D64" s="24">
        <v>0</v>
      </c>
      <c r="E64" s="13">
        <v>0</v>
      </c>
      <c r="F64" s="19">
        <v>0</v>
      </c>
      <c r="G64" s="13">
        <v>0</v>
      </c>
    </row>
    <row r="65" spans="1:7" x14ac:dyDescent="0.3">
      <c r="A65" s="18" t="s">
        <v>141</v>
      </c>
      <c r="B65" s="15" t="s">
        <v>64</v>
      </c>
      <c r="C65" s="19">
        <v>789034.48850999994</v>
      </c>
      <c r="D65" s="24">
        <v>78841.90281</v>
      </c>
      <c r="E65" s="13">
        <v>0</v>
      </c>
      <c r="F65" s="19">
        <v>286078.74802</v>
      </c>
      <c r="G65" s="13">
        <f>D67/F66*100</f>
        <v>2.2046826684963197</v>
      </c>
    </row>
    <row r="66" spans="1:7" s="6" customFormat="1" x14ac:dyDescent="0.3">
      <c r="A66" s="17" t="s">
        <v>142</v>
      </c>
      <c r="B66" s="14" t="s">
        <v>65</v>
      </c>
      <c r="C66" s="9">
        <f t="shared" ref="C66:F66" si="9">SUM(C67:C71)</f>
        <v>9815651.0476900004</v>
      </c>
      <c r="D66" s="9">
        <f t="shared" si="9"/>
        <v>2599677.6321</v>
      </c>
      <c r="E66" s="9">
        <f t="shared" si="0"/>
        <v>26.485024981728582</v>
      </c>
      <c r="F66" s="9">
        <f t="shared" si="9"/>
        <v>2433885.5417499999</v>
      </c>
      <c r="G66" s="9">
        <f t="shared" si="2"/>
        <v>106.81182773413384</v>
      </c>
    </row>
    <row r="67" spans="1:7" x14ac:dyDescent="0.3">
      <c r="A67" s="18" t="s">
        <v>143</v>
      </c>
      <c r="B67" s="15" t="s">
        <v>66</v>
      </c>
      <c r="C67" s="19">
        <v>180342.81357</v>
      </c>
      <c r="D67" s="24">
        <v>53659.452709999998</v>
      </c>
      <c r="E67" s="13">
        <f t="shared" si="0"/>
        <v>29.754139711906014</v>
      </c>
      <c r="F67" s="19">
        <v>48885.479030000002</v>
      </c>
      <c r="G67" s="13">
        <f t="shared" si="2"/>
        <v>109.76562728795254</v>
      </c>
    </row>
    <row r="68" spans="1:7" x14ac:dyDescent="0.3">
      <c r="A68" s="18" t="s">
        <v>144</v>
      </c>
      <c r="B68" s="15" t="s">
        <v>67</v>
      </c>
      <c r="C68" s="19">
        <v>350792.092</v>
      </c>
      <c r="D68" s="24">
        <v>70959.409079999998</v>
      </c>
      <c r="E68" s="13">
        <f t="shared" si="0"/>
        <v>20.228337724329315</v>
      </c>
      <c r="F68" s="19">
        <v>62261.654430000002</v>
      </c>
      <c r="G68" s="13">
        <f t="shared" si="2"/>
        <v>113.96968122615306</v>
      </c>
    </row>
    <row r="69" spans="1:7" x14ac:dyDescent="0.3">
      <c r="A69" s="18" t="s">
        <v>145</v>
      </c>
      <c r="B69" s="15" t="s">
        <v>68</v>
      </c>
      <c r="C69" s="19">
        <v>3953705.7059999998</v>
      </c>
      <c r="D69" s="24">
        <v>1225868.2463499999</v>
      </c>
      <c r="E69" s="13">
        <f t="shared" si="0"/>
        <v>31.005551184289388</v>
      </c>
      <c r="F69" s="19">
        <v>1278611.0930699999</v>
      </c>
      <c r="G69" s="13">
        <f t="shared" si="2"/>
        <v>95.874989118594129</v>
      </c>
    </row>
    <row r="70" spans="1:7" x14ac:dyDescent="0.3">
      <c r="A70" s="18" t="s">
        <v>146</v>
      </c>
      <c r="B70" s="15" t="s">
        <v>69</v>
      </c>
      <c r="C70" s="19">
        <v>4994533.6111000003</v>
      </c>
      <c r="D70" s="24">
        <v>1175566.5180799998</v>
      </c>
      <c r="E70" s="13">
        <f t="shared" si="0"/>
        <v>23.5370629094854</v>
      </c>
      <c r="F70" s="19">
        <v>998954.74462000001</v>
      </c>
      <c r="G70" s="13">
        <f t="shared" si="2"/>
        <v>117.67965710270315</v>
      </c>
    </row>
    <row r="71" spans="1:7" x14ac:dyDescent="0.3">
      <c r="A71" s="18" t="s">
        <v>147</v>
      </c>
      <c r="B71" s="15" t="s">
        <v>70</v>
      </c>
      <c r="C71" s="19">
        <v>336276.82501999999</v>
      </c>
      <c r="D71" s="24">
        <v>73624.005879999997</v>
      </c>
      <c r="E71" s="13">
        <f t="shared" si="0"/>
        <v>21.893868504206683</v>
      </c>
      <c r="F71" s="19">
        <v>45172.570599999999</v>
      </c>
      <c r="G71" s="13">
        <f t="shared" si="2"/>
        <v>162.9838747321588</v>
      </c>
    </row>
    <row r="72" spans="1:7" s="6" customFormat="1" x14ac:dyDescent="0.3">
      <c r="A72" s="17" t="s">
        <v>148</v>
      </c>
      <c r="B72" s="14" t="s">
        <v>71</v>
      </c>
      <c r="C72" s="9">
        <f t="shared" ref="C72:F72" si="10">SUM(C73:C76)</f>
        <v>1128325.254</v>
      </c>
      <c r="D72" s="9">
        <f t="shared" si="10"/>
        <v>129963.42079999999</v>
      </c>
      <c r="E72" s="9">
        <f t="shared" si="0"/>
        <v>11.518258617297597</v>
      </c>
      <c r="F72" s="9">
        <f t="shared" si="10"/>
        <v>184735.83663999996</v>
      </c>
      <c r="G72" s="9">
        <f t="shared" si="2"/>
        <v>70.350952562205592</v>
      </c>
    </row>
    <row r="73" spans="1:7" x14ac:dyDescent="0.3">
      <c r="A73" s="18" t="s">
        <v>149</v>
      </c>
      <c r="B73" s="15" t="s">
        <v>72</v>
      </c>
      <c r="C73" s="19">
        <v>312019.87402999995</v>
      </c>
      <c r="D73" s="24">
        <v>69420.134019999998</v>
      </c>
      <c r="E73" s="13">
        <f t="shared" ref="E73:E86" si="11">D73/C73*100</f>
        <v>22.248625744052898</v>
      </c>
      <c r="F73" s="19">
        <v>64173.772159999993</v>
      </c>
      <c r="G73" s="13">
        <f t="shared" ref="G73:G82" si="12">D73/F73*100</f>
        <v>108.17524306802413</v>
      </c>
    </row>
    <row r="74" spans="1:7" x14ac:dyDescent="0.3">
      <c r="A74" s="18" t="s">
        <v>150</v>
      </c>
      <c r="B74" s="15" t="s">
        <v>73</v>
      </c>
      <c r="C74" s="19">
        <v>629640.79851999995</v>
      </c>
      <c r="D74" s="24">
        <v>9392.9555700000001</v>
      </c>
      <c r="E74" s="13">
        <f t="shared" si="11"/>
        <v>1.4917958925277046</v>
      </c>
      <c r="F74" s="19">
        <v>73668.804829999994</v>
      </c>
      <c r="G74" s="13">
        <v>16.3</v>
      </c>
    </row>
    <row r="75" spans="1:7" x14ac:dyDescent="0.3">
      <c r="A75" s="18" t="s">
        <v>151</v>
      </c>
      <c r="B75" s="15" t="s">
        <v>74</v>
      </c>
      <c r="C75" s="19">
        <v>123230.19593</v>
      </c>
      <c r="D75" s="24">
        <v>35370.276969999999</v>
      </c>
      <c r="E75" s="13">
        <f t="shared" si="11"/>
        <v>28.702605479984651</v>
      </c>
      <c r="F75" s="19">
        <v>26918.948</v>
      </c>
      <c r="G75" s="13">
        <f t="shared" si="12"/>
        <v>131.39546526855358</v>
      </c>
    </row>
    <row r="76" spans="1:7" x14ac:dyDescent="0.3">
      <c r="A76" s="18" t="s">
        <v>152</v>
      </c>
      <c r="B76" s="15" t="s">
        <v>75</v>
      </c>
      <c r="C76" s="19">
        <v>63434.385520000003</v>
      </c>
      <c r="D76" s="24">
        <v>15780.054239999999</v>
      </c>
      <c r="E76" s="13">
        <f t="shared" si="11"/>
        <v>24.876183651254511</v>
      </c>
      <c r="F76" s="19">
        <v>19974.31165</v>
      </c>
      <c r="G76" s="13">
        <f t="shared" si="12"/>
        <v>79.001742420495376</v>
      </c>
    </row>
    <row r="77" spans="1:7" s="6" customFormat="1" x14ac:dyDescent="0.3">
      <c r="A77" s="17" t="s">
        <v>153</v>
      </c>
      <c r="B77" s="14" t="s">
        <v>76</v>
      </c>
      <c r="C77" s="9">
        <f t="shared" ref="C77:F77" si="13">SUM(C78:C80)</f>
        <v>173008.4112</v>
      </c>
      <c r="D77" s="9">
        <f t="shared" si="13"/>
        <v>36070.343280000001</v>
      </c>
      <c r="E77" s="9">
        <f t="shared" si="11"/>
        <v>20.848895744324366</v>
      </c>
      <c r="F77" s="9">
        <f t="shared" si="13"/>
        <v>29270.147980000005</v>
      </c>
      <c r="G77" s="9">
        <f t="shared" si="12"/>
        <v>123.2325279142644</v>
      </c>
    </row>
    <row r="78" spans="1:7" x14ac:dyDescent="0.3">
      <c r="A78" s="18" t="s">
        <v>154</v>
      </c>
      <c r="B78" s="15" t="s">
        <v>77</v>
      </c>
      <c r="C78" s="19">
        <v>85733.181200000006</v>
      </c>
      <c r="D78" s="24">
        <v>21996.533910000002</v>
      </c>
      <c r="E78" s="13">
        <f t="shared" si="11"/>
        <v>25.656966885068766</v>
      </c>
      <c r="F78" s="19">
        <v>18845.924300000002</v>
      </c>
      <c r="G78" s="13">
        <f t="shared" si="12"/>
        <v>116.71772400147017</v>
      </c>
    </row>
    <row r="79" spans="1:7" x14ac:dyDescent="0.3">
      <c r="A79" s="18" t="s">
        <v>155</v>
      </c>
      <c r="B79" s="15" t="s">
        <v>78</v>
      </c>
      <c r="C79" s="19">
        <v>58019.83</v>
      </c>
      <c r="D79" s="24">
        <v>12424.07105</v>
      </c>
      <c r="E79" s="13">
        <f t="shared" si="11"/>
        <v>21.413490956454027</v>
      </c>
      <c r="F79" s="19">
        <v>8961.1664299999993</v>
      </c>
      <c r="G79" s="13">
        <f t="shared" si="12"/>
        <v>138.64345838290609</v>
      </c>
    </row>
    <row r="80" spans="1:7" x14ac:dyDescent="0.3">
      <c r="A80" s="18" t="s">
        <v>156</v>
      </c>
      <c r="B80" s="15" t="s">
        <v>79</v>
      </c>
      <c r="C80" s="19">
        <v>29255.4</v>
      </c>
      <c r="D80" s="24">
        <v>1649.7383200000002</v>
      </c>
      <c r="E80" s="13">
        <f t="shared" si="11"/>
        <v>5.6390899457877861</v>
      </c>
      <c r="F80" s="19">
        <v>1463.0572500000001</v>
      </c>
      <c r="G80" s="13">
        <f t="shared" si="12"/>
        <v>112.75965585078779</v>
      </c>
    </row>
    <row r="81" spans="1:7" s="6" customFormat="1" ht="27.6" x14ac:dyDescent="0.3">
      <c r="A81" s="17" t="s">
        <v>157</v>
      </c>
      <c r="B81" s="14" t="s">
        <v>80</v>
      </c>
      <c r="C81" s="9">
        <f t="shared" ref="C81:F81" si="14">C82</f>
        <v>199784.97436000002</v>
      </c>
      <c r="D81" s="9">
        <f t="shared" si="14"/>
        <v>42852.799610000002</v>
      </c>
      <c r="E81" s="13">
        <f t="shared" si="11"/>
        <v>21.449460725100348</v>
      </c>
      <c r="F81" s="9">
        <f t="shared" si="14"/>
        <v>44703.66</v>
      </c>
      <c r="G81" s="9">
        <f t="shared" si="12"/>
        <v>95.859711732775338</v>
      </c>
    </row>
    <row r="82" spans="1:7" ht="27.6" x14ac:dyDescent="0.3">
      <c r="A82" s="18" t="s">
        <v>158</v>
      </c>
      <c r="B82" s="15" t="s">
        <v>81</v>
      </c>
      <c r="C82" s="19">
        <v>199784.97436000002</v>
      </c>
      <c r="D82" s="24">
        <v>42852.799610000002</v>
      </c>
      <c r="E82" s="13">
        <f t="shared" si="11"/>
        <v>21.449460725100348</v>
      </c>
      <c r="F82" s="19">
        <v>44703.66</v>
      </c>
      <c r="G82" s="13">
        <f t="shared" si="12"/>
        <v>95.859711732775338</v>
      </c>
    </row>
    <row r="83" spans="1:7" s="6" customFormat="1" ht="41.4" x14ac:dyDescent="0.3">
      <c r="A83" s="17" t="s">
        <v>159</v>
      </c>
      <c r="B83" s="14" t="s">
        <v>82</v>
      </c>
      <c r="C83" s="9">
        <f t="shared" ref="C83:D83" si="15">SUM(C84:C86)</f>
        <v>315026.59999999998</v>
      </c>
      <c r="D83" s="9">
        <f t="shared" si="15"/>
        <v>0</v>
      </c>
      <c r="E83" s="9">
        <f t="shared" si="11"/>
        <v>0</v>
      </c>
      <c r="F83" s="9">
        <v>0</v>
      </c>
      <c r="G83" s="9">
        <v>0</v>
      </c>
    </row>
    <row r="84" spans="1:7" ht="41.4" x14ac:dyDescent="0.3">
      <c r="A84" s="18" t="s">
        <v>160</v>
      </c>
      <c r="B84" s="15" t="s">
        <v>83</v>
      </c>
      <c r="C84" s="19">
        <v>0</v>
      </c>
      <c r="D84" s="24">
        <v>0</v>
      </c>
      <c r="E84" s="13">
        <v>0</v>
      </c>
      <c r="F84" s="19">
        <v>0</v>
      </c>
      <c r="G84" s="13">
        <v>0</v>
      </c>
    </row>
    <row r="85" spans="1:7" x14ac:dyDescent="0.3">
      <c r="A85" s="18" t="s">
        <v>161</v>
      </c>
      <c r="B85" s="15" t="s">
        <v>84</v>
      </c>
      <c r="C85" s="19">
        <v>290476.59999999998</v>
      </c>
      <c r="D85" s="24">
        <v>0</v>
      </c>
      <c r="E85" s="13">
        <f t="shared" si="11"/>
        <v>0</v>
      </c>
      <c r="F85" s="19">
        <v>0</v>
      </c>
      <c r="G85" s="13">
        <v>0</v>
      </c>
    </row>
    <row r="86" spans="1:7" x14ac:dyDescent="0.3">
      <c r="A86" s="18" t="s">
        <v>162</v>
      </c>
      <c r="B86" s="15" t="s">
        <v>85</v>
      </c>
      <c r="C86" s="19">
        <v>24550</v>
      </c>
      <c r="D86" s="24">
        <v>0</v>
      </c>
      <c r="E86" s="13">
        <f t="shared" si="11"/>
        <v>0</v>
      </c>
      <c r="F86" s="19">
        <v>0</v>
      </c>
      <c r="G86" s="13">
        <v>0</v>
      </c>
    </row>
  </sheetData>
  <mergeCells count="4">
    <mergeCell ref="A1:G1"/>
    <mergeCell ref="A2:G2"/>
    <mergeCell ref="A3:G3"/>
    <mergeCell ref="A4:D4"/>
  </mergeCells>
  <phoneticPr fontId="7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2022-04-12T07:29:49Z</dcterms:modified>
</cp:coreProperties>
</file>